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30\mpc\MPN\OSC et MOF\6 - Outils - Modèles - Guide méthodo\62 - Guide méthodo\Guide méthodo 2025 EN COURS\Documents OSC FR 25avr25\"/>
    </mc:Choice>
  </mc:AlternateContent>
  <bookViews>
    <workbookView xWindow="0" yWindow="0" windowWidth="28800" windowHeight="11700" tabRatio="680" activeTab="1"/>
  </bookViews>
  <sheets>
    <sheet name="Notice d'utilisation" sheetId="6" r:id="rId1"/>
    <sheet name="Dépenses" sheetId="1" r:id="rId2"/>
    <sheet name="Ressources" sheetId="7" r:id="rId3"/>
    <sheet name="Valorisations" sheetId="3" r:id="rId4"/>
  </sheets>
  <definedNames>
    <definedName name="_xlnm.Print_Titles" localSheetId="1">Dépenses!$A:$A,Dépenses!$1:$1</definedName>
    <definedName name="_xlnm.Print_Area" localSheetId="0">'Notice d''utilisation'!$A$1:$G$29</definedName>
    <definedName name="_xlnm.Print_Area" localSheetId="2">Ressources!$A:$V</definedName>
    <definedName name="_xlnm.Print_Area" localSheetId="3">Valorisations!$A$1:$D$37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B10" i="1" s="1"/>
  <c r="N10" i="1" l="1"/>
  <c r="M10" i="1"/>
  <c r="I10" i="1"/>
  <c r="H10" i="1"/>
  <c r="D10" i="1"/>
  <c r="C10" i="1"/>
  <c r="O6" i="1" l="1"/>
  <c r="O7" i="1"/>
  <c r="J6" i="1"/>
  <c r="J7" i="1"/>
  <c r="C11" i="1" l="1"/>
  <c r="C3" i="1"/>
  <c r="J3" i="1"/>
  <c r="C6" i="1" l="1"/>
  <c r="E6" i="1" s="1"/>
  <c r="C7" i="1"/>
  <c r="E7" i="1" s="1"/>
  <c r="C4" i="1"/>
  <c r="E4" i="1" s="1"/>
  <c r="C2" i="1"/>
  <c r="D3" i="1"/>
  <c r="F3" i="1" s="1"/>
  <c r="D4" i="1"/>
  <c r="F4" i="1" s="1"/>
  <c r="D2" i="1"/>
  <c r="D6" i="1"/>
  <c r="F6" i="1" s="1"/>
  <c r="D7" i="1"/>
  <c r="F7" i="1" s="1"/>
  <c r="L6" i="1"/>
  <c r="L7" i="1"/>
  <c r="N8" i="1"/>
  <c r="M8" i="1"/>
  <c r="I8" i="1"/>
  <c r="H8" i="1"/>
  <c r="O4" i="1"/>
  <c r="L4" i="1"/>
  <c r="J4" i="1"/>
  <c r="J2" i="1"/>
  <c r="O2" i="1"/>
  <c r="O3" i="1"/>
  <c r="L3" i="1"/>
  <c r="E3" i="1"/>
  <c r="C5" i="1"/>
  <c r="E5" i="1" s="1"/>
  <c r="D5" i="1"/>
  <c r="F5" i="1" s="1"/>
  <c r="J5" i="1"/>
  <c r="L5" i="1"/>
  <c r="O5" i="1"/>
  <c r="C8" i="1" l="1"/>
  <c r="L8" i="1"/>
  <c r="L10" i="1" s="1"/>
  <c r="D8" i="1"/>
  <c r="B27" i="3" l="1"/>
  <c r="C3" i="7"/>
  <c r="C4" i="7"/>
  <c r="B82" i="7"/>
  <c r="B79" i="7"/>
  <c r="B80" i="7" s="1"/>
  <c r="J3" i="7"/>
  <c r="B84" i="7" l="1"/>
  <c r="B16" i="7"/>
  <c r="O15" i="7"/>
  <c r="L15" i="7"/>
  <c r="J15" i="7"/>
  <c r="D15" i="7"/>
  <c r="F15" i="7" s="1"/>
  <c r="C15" i="7"/>
  <c r="E15" i="7" s="1"/>
  <c r="O14" i="7"/>
  <c r="L14" i="7"/>
  <c r="J14" i="7"/>
  <c r="D14" i="7"/>
  <c r="F14" i="7" s="1"/>
  <c r="C14" i="7"/>
  <c r="E14" i="7" s="1"/>
  <c r="O13" i="7"/>
  <c r="L13" i="7"/>
  <c r="J13" i="7"/>
  <c r="D13" i="7"/>
  <c r="F13" i="7" s="1"/>
  <c r="C13" i="7"/>
  <c r="E13" i="7" s="1"/>
  <c r="B70" i="7"/>
  <c r="O65" i="7"/>
  <c r="L65" i="7"/>
  <c r="J65" i="7"/>
  <c r="D65" i="7"/>
  <c r="F65" i="7" s="1"/>
  <c r="C65" i="7"/>
  <c r="E65" i="7" s="1"/>
  <c r="O64" i="7"/>
  <c r="L64" i="7"/>
  <c r="J64" i="7"/>
  <c r="D64" i="7"/>
  <c r="F64" i="7" s="1"/>
  <c r="C64" i="7"/>
  <c r="E64" i="7" s="1"/>
  <c r="O63" i="7"/>
  <c r="L63" i="7"/>
  <c r="J63" i="7"/>
  <c r="D63" i="7"/>
  <c r="F63" i="7" s="1"/>
  <c r="C63" i="7"/>
  <c r="E63" i="7" s="1"/>
  <c r="O3" i="7" l="1"/>
  <c r="N70" i="7" l="1"/>
  <c r="C20" i="7"/>
  <c r="M34" i="7"/>
  <c r="N16" i="7"/>
  <c r="H16" i="7"/>
  <c r="I16" i="7"/>
  <c r="N34" i="7"/>
  <c r="H34" i="7"/>
  <c r="I34" i="7"/>
  <c r="B34" i="7"/>
  <c r="M70" i="7"/>
  <c r="I70" i="7"/>
  <c r="H70" i="7"/>
  <c r="C67" i="7"/>
  <c r="D4" i="7" l="1"/>
  <c r="C51" i="7"/>
  <c r="B72" i="7"/>
  <c r="B74" i="7" s="1"/>
  <c r="Q3" i="7" s="1"/>
  <c r="M72" i="7"/>
  <c r="L3" i="7"/>
  <c r="J11" i="1"/>
  <c r="Q13" i="7" l="1"/>
  <c r="Q14" i="7"/>
  <c r="Q15" i="7"/>
  <c r="Q64" i="7"/>
  <c r="Q63" i="7"/>
  <c r="Q65" i="7"/>
  <c r="O68" i="7" l="1"/>
  <c r="O39" i="7"/>
  <c r="O40" i="7"/>
  <c r="O41" i="7"/>
  <c r="O43" i="7"/>
  <c r="O44" i="7"/>
  <c r="O45" i="7"/>
  <c r="O47" i="7"/>
  <c r="O48" i="7"/>
  <c r="O49" i="7"/>
  <c r="O51" i="7"/>
  <c r="O52" i="7"/>
  <c r="O53" i="7"/>
  <c r="O55" i="7"/>
  <c r="O56" i="7"/>
  <c r="O57" i="7"/>
  <c r="O59" i="7"/>
  <c r="O60" i="7"/>
  <c r="O61" i="7"/>
  <c r="O67" i="7"/>
  <c r="L39" i="7"/>
  <c r="L40" i="7"/>
  <c r="L41" i="7"/>
  <c r="L43" i="7"/>
  <c r="L44" i="7"/>
  <c r="L45" i="7"/>
  <c r="L47" i="7"/>
  <c r="L48" i="7"/>
  <c r="L49" i="7"/>
  <c r="L51" i="7"/>
  <c r="L52" i="7"/>
  <c r="L53" i="7"/>
  <c r="L55" i="7"/>
  <c r="L56" i="7"/>
  <c r="L57" i="7"/>
  <c r="L59" i="7"/>
  <c r="L60" i="7"/>
  <c r="L61" i="7"/>
  <c r="L67" i="7"/>
  <c r="L68" i="7"/>
  <c r="J39" i="7"/>
  <c r="J40" i="7"/>
  <c r="J41" i="7"/>
  <c r="J43" i="7"/>
  <c r="J44" i="7"/>
  <c r="J45" i="7"/>
  <c r="J47" i="7"/>
  <c r="J48" i="7"/>
  <c r="J49" i="7"/>
  <c r="J51" i="7"/>
  <c r="J52" i="7"/>
  <c r="J53" i="7"/>
  <c r="J55" i="7"/>
  <c r="J56" i="7"/>
  <c r="J57" i="7"/>
  <c r="J59" i="7"/>
  <c r="J60" i="7"/>
  <c r="J61" i="7"/>
  <c r="J67" i="7"/>
  <c r="J68" i="7"/>
  <c r="O23" i="7"/>
  <c r="O24" i="7"/>
  <c r="O25" i="7"/>
  <c r="O27" i="7"/>
  <c r="O28" i="7"/>
  <c r="O29" i="7"/>
  <c r="O31" i="7"/>
  <c r="O32" i="7"/>
  <c r="L23" i="7"/>
  <c r="L24" i="7"/>
  <c r="L25" i="7"/>
  <c r="L27" i="7"/>
  <c r="L28" i="7"/>
  <c r="L29" i="7"/>
  <c r="L31" i="7"/>
  <c r="L32" i="7"/>
  <c r="J23" i="7"/>
  <c r="J24" i="7"/>
  <c r="J25" i="7"/>
  <c r="J27" i="7"/>
  <c r="J28" i="7"/>
  <c r="J29" i="7"/>
  <c r="J31" i="7"/>
  <c r="J32" i="7"/>
  <c r="O9" i="7"/>
  <c r="O10" i="7"/>
  <c r="O11" i="7"/>
  <c r="O6" i="7"/>
  <c r="O7" i="7"/>
  <c r="L9" i="7"/>
  <c r="L10" i="7"/>
  <c r="L11" i="7"/>
  <c r="L6" i="7"/>
  <c r="L7" i="7"/>
  <c r="J9" i="7"/>
  <c r="J10" i="7"/>
  <c r="J11" i="7"/>
  <c r="J6" i="7"/>
  <c r="J7" i="7"/>
  <c r="C41" i="7"/>
  <c r="E41" i="7" s="1"/>
  <c r="C9" i="7"/>
  <c r="E9" i="7" s="1"/>
  <c r="D9" i="7"/>
  <c r="F9" i="7" s="1"/>
  <c r="C10" i="7"/>
  <c r="E10" i="7" s="1"/>
  <c r="D10" i="7"/>
  <c r="F10" i="7" s="1"/>
  <c r="C11" i="7"/>
  <c r="E11" i="7" s="1"/>
  <c r="D11" i="7"/>
  <c r="F11" i="7" s="1"/>
  <c r="C6" i="7"/>
  <c r="E6" i="7" s="1"/>
  <c r="D6" i="7"/>
  <c r="F6" i="7" s="1"/>
  <c r="C7" i="7"/>
  <c r="E7" i="7" s="1"/>
  <c r="D7" i="7"/>
  <c r="F7" i="7" s="1"/>
  <c r="C23" i="7"/>
  <c r="E23" i="7" s="1"/>
  <c r="D23" i="7"/>
  <c r="F23" i="7" s="1"/>
  <c r="C24" i="7"/>
  <c r="E24" i="7" s="1"/>
  <c r="D24" i="7"/>
  <c r="F24" i="7" s="1"/>
  <c r="C25" i="7"/>
  <c r="E25" i="7" s="1"/>
  <c r="D25" i="7"/>
  <c r="F25" i="7" s="1"/>
  <c r="C27" i="7"/>
  <c r="E27" i="7" s="1"/>
  <c r="D27" i="7"/>
  <c r="F27" i="7" s="1"/>
  <c r="C28" i="7"/>
  <c r="E28" i="7" s="1"/>
  <c r="D28" i="7"/>
  <c r="F28" i="7" s="1"/>
  <c r="C29" i="7"/>
  <c r="E29" i="7" s="1"/>
  <c r="D29" i="7"/>
  <c r="F29" i="7" s="1"/>
  <c r="C31" i="7"/>
  <c r="E31" i="7" s="1"/>
  <c r="D31" i="7"/>
  <c r="F31" i="7" s="1"/>
  <c r="C32" i="7"/>
  <c r="E32" i="7" s="1"/>
  <c r="D32" i="7"/>
  <c r="F32" i="7" s="1"/>
  <c r="C33" i="7"/>
  <c r="E33" i="7" s="1"/>
  <c r="D33" i="7"/>
  <c r="C39" i="7"/>
  <c r="D39" i="7"/>
  <c r="C40" i="7"/>
  <c r="E40" i="7" s="1"/>
  <c r="D40" i="7"/>
  <c r="F40" i="7" s="1"/>
  <c r="D41" i="7"/>
  <c r="F41" i="7" s="1"/>
  <c r="C43" i="7"/>
  <c r="E43" i="7" s="1"/>
  <c r="D43" i="7"/>
  <c r="F43" i="7" s="1"/>
  <c r="C44" i="7"/>
  <c r="E44" i="7" s="1"/>
  <c r="D44" i="7"/>
  <c r="F44" i="7" s="1"/>
  <c r="C45" i="7"/>
  <c r="E45" i="7" s="1"/>
  <c r="D45" i="7"/>
  <c r="F45" i="7" s="1"/>
  <c r="C47" i="7"/>
  <c r="E47" i="7" s="1"/>
  <c r="D47" i="7"/>
  <c r="F47" i="7" s="1"/>
  <c r="C48" i="7"/>
  <c r="E48" i="7" s="1"/>
  <c r="D48" i="7"/>
  <c r="F48" i="7" s="1"/>
  <c r="C49" i="7"/>
  <c r="E49" i="7" s="1"/>
  <c r="D49" i="7"/>
  <c r="F49" i="7" s="1"/>
  <c r="D51" i="7"/>
  <c r="F51" i="7" s="1"/>
  <c r="E51" i="7"/>
  <c r="C52" i="7"/>
  <c r="E52" i="7" s="1"/>
  <c r="D52" i="7"/>
  <c r="F52" i="7" s="1"/>
  <c r="C53" i="7"/>
  <c r="E53" i="7" s="1"/>
  <c r="D53" i="7"/>
  <c r="F53" i="7" s="1"/>
  <c r="C55" i="7"/>
  <c r="E55" i="7" s="1"/>
  <c r="D55" i="7"/>
  <c r="F55" i="7" s="1"/>
  <c r="C56" i="7"/>
  <c r="E56" i="7" s="1"/>
  <c r="D56" i="7"/>
  <c r="F56" i="7" s="1"/>
  <c r="C57" i="7"/>
  <c r="E57" i="7" s="1"/>
  <c r="D57" i="7"/>
  <c r="F57" i="7" s="1"/>
  <c r="C59" i="7"/>
  <c r="E59" i="7" s="1"/>
  <c r="D59" i="7"/>
  <c r="F59" i="7" s="1"/>
  <c r="C60" i="7"/>
  <c r="E60" i="7" s="1"/>
  <c r="D60" i="7"/>
  <c r="F60" i="7" s="1"/>
  <c r="C61" i="7"/>
  <c r="E61" i="7" s="1"/>
  <c r="D61" i="7"/>
  <c r="F61" i="7" s="1"/>
  <c r="E67" i="7"/>
  <c r="D67" i="7"/>
  <c r="F67" i="7" s="1"/>
  <c r="C68" i="7"/>
  <c r="E68" i="7" s="1"/>
  <c r="D68" i="7"/>
  <c r="F68" i="7" s="1"/>
  <c r="C69" i="7"/>
  <c r="E69" i="7" s="1"/>
  <c r="D69" i="7"/>
  <c r="E39" i="7" l="1"/>
  <c r="F39" i="7"/>
  <c r="J8" i="1"/>
  <c r="H12" i="1"/>
  <c r="D3" i="7" l="1"/>
  <c r="H13" i="1" l="1"/>
  <c r="C12" i="1"/>
  <c r="M12" i="1"/>
  <c r="F3" i="7"/>
  <c r="J69" i="7" l="1"/>
  <c r="L69" i="7"/>
  <c r="O69" i="7"/>
  <c r="J33" i="7"/>
  <c r="L33" i="7"/>
  <c r="O33" i="7"/>
  <c r="O37" i="7"/>
  <c r="L37" i="7"/>
  <c r="J37" i="7"/>
  <c r="D37" i="7"/>
  <c r="D70" i="7" s="1"/>
  <c r="F70" i="7" s="1"/>
  <c r="C37" i="7"/>
  <c r="C70" i="7" s="1"/>
  <c r="O21" i="7"/>
  <c r="L21" i="7"/>
  <c r="J21" i="7"/>
  <c r="D21" i="7"/>
  <c r="C21" i="7"/>
  <c r="O20" i="7"/>
  <c r="L20" i="7"/>
  <c r="J20" i="7"/>
  <c r="D20" i="7"/>
  <c r="O8" i="7"/>
  <c r="L8" i="7"/>
  <c r="L16" i="7" s="1"/>
  <c r="J8" i="7"/>
  <c r="D8" i="7"/>
  <c r="D16" i="7" s="1"/>
  <c r="C8" i="7"/>
  <c r="F4" i="7"/>
  <c r="J4" i="7"/>
  <c r="M13" i="1" l="1"/>
  <c r="L70" i="7"/>
  <c r="L34" i="7"/>
  <c r="E21" i="7"/>
  <c r="C34" i="7"/>
  <c r="C72" i="7" s="1"/>
  <c r="M16" i="7"/>
  <c r="M74" i="7" s="1"/>
  <c r="C16" i="7"/>
  <c r="D34" i="7"/>
  <c r="F34" i="7" s="1"/>
  <c r="O4" i="7"/>
  <c r="O70" i="7"/>
  <c r="J34" i="7"/>
  <c r="O34" i="7"/>
  <c r="I72" i="7"/>
  <c r="E8" i="7"/>
  <c r="F8" i="7"/>
  <c r="E20" i="7"/>
  <c r="F37" i="7"/>
  <c r="E3" i="7"/>
  <c r="E70" i="7"/>
  <c r="F21" i="7"/>
  <c r="E37" i="7"/>
  <c r="J70" i="7"/>
  <c r="H72" i="7"/>
  <c r="H74" i="7" s="1"/>
  <c r="N72" i="7"/>
  <c r="N74" i="7" s="1"/>
  <c r="F20" i="7"/>
  <c r="F33" i="7"/>
  <c r="F69" i="7"/>
  <c r="J16" i="7"/>
  <c r="E4" i="7" l="1"/>
  <c r="O16" i="7"/>
  <c r="C74" i="7"/>
  <c r="R74" i="7" s="1"/>
  <c r="I74" i="7"/>
  <c r="F16" i="7"/>
  <c r="Q34" i="7"/>
  <c r="Q74" i="7"/>
  <c r="Q39" i="7"/>
  <c r="Q40" i="7"/>
  <c r="Q41" i="7"/>
  <c r="Q23" i="7"/>
  <c r="Q27" i="7"/>
  <c r="Q31" i="7"/>
  <c r="Q11" i="7"/>
  <c r="Q24" i="7"/>
  <c r="Q32" i="7"/>
  <c r="Q10" i="7"/>
  <c r="Q43" i="7"/>
  <c r="Q44" i="7"/>
  <c r="Q45" i="7"/>
  <c r="Q47" i="7"/>
  <c r="Q48" i="7"/>
  <c r="Q49" i="7"/>
  <c r="Q51" i="7"/>
  <c r="Q52" i="7"/>
  <c r="Q53" i="7"/>
  <c r="Q55" i="7"/>
  <c r="Q56" i="7"/>
  <c r="Q57" i="7"/>
  <c r="Q59" i="7"/>
  <c r="Q60" i="7"/>
  <c r="Q61" i="7"/>
  <c r="Q67" i="7"/>
  <c r="Q68" i="7"/>
  <c r="Q25" i="7"/>
  <c r="Q29" i="7"/>
  <c r="Q9" i="7"/>
  <c r="Q6" i="7"/>
  <c r="Q28" i="7"/>
  <c r="Q7" i="7"/>
  <c r="L72" i="7"/>
  <c r="L74" i="7" s="1"/>
  <c r="J72" i="7"/>
  <c r="O74" i="7"/>
  <c r="E16" i="7"/>
  <c r="Q72" i="7"/>
  <c r="Q21" i="7"/>
  <c r="Q33" i="7"/>
  <c r="Q37" i="7"/>
  <c r="Q69" i="7"/>
  <c r="Q20" i="7"/>
  <c r="Q8" i="7"/>
  <c r="Q70" i="7"/>
  <c r="Q16" i="7"/>
  <c r="E34" i="7"/>
  <c r="O72" i="7"/>
  <c r="D72" i="7"/>
  <c r="D74" i="7" s="1"/>
  <c r="S14" i="7" l="1"/>
  <c r="S15" i="7"/>
  <c r="S13" i="7"/>
  <c r="R13" i="7"/>
  <c r="R14" i="7"/>
  <c r="R15" i="7"/>
  <c r="S63" i="7"/>
  <c r="S65" i="7"/>
  <c r="S64" i="7"/>
  <c r="R64" i="7"/>
  <c r="R65" i="7"/>
  <c r="R63" i="7"/>
  <c r="J74" i="7"/>
  <c r="E72" i="7"/>
  <c r="F72" i="7"/>
  <c r="O11" i="1"/>
  <c r="S40" i="7" l="1"/>
  <c r="S47" i="7"/>
  <c r="S51" i="7"/>
  <c r="S55" i="7"/>
  <c r="S59" i="7"/>
  <c r="S67" i="7"/>
  <c r="S39" i="7"/>
  <c r="S45" i="7"/>
  <c r="S24" i="7"/>
  <c r="S28" i="7"/>
  <c r="S32" i="7"/>
  <c r="S10" i="7"/>
  <c r="S7" i="7"/>
  <c r="S43" i="7"/>
  <c r="S48" i="7"/>
  <c r="S52" i="7"/>
  <c r="S56" i="7"/>
  <c r="S60" i="7"/>
  <c r="S25" i="7"/>
  <c r="S29" i="7"/>
  <c r="S31" i="7"/>
  <c r="S11" i="7"/>
  <c r="S44" i="7"/>
  <c r="S49" i="7"/>
  <c r="S53" i="7"/>
  <c r="S57" i="7"/>
  <c r="S61" i="7"/>
  <c r="S41" i="7"/>
  <c r="S68" i="7"/>
  <c r="S23" i="7"/>
  <c r="S27" i="7"/>
  <c r="S9" i="7"/>
  <c r="S6" i="7"/>
  <c r="R39" i="7"/>
  <c r="R45" i="7"/>
  <c r="R44" i="7"/>
  <c r="R49" i="7"/>
  <c r="R53" i="7"/>
  <c r="R57" i="7"/>
  <c r="R61" i="7"/>
  <c r="R40" i="7"/>
  <c r="R67" i="7"/>
  <c r="R41" i="7"/>
  <c r="R43" i="7"/>
  <c r="R48" i="7"/>
  <c r="R52" i="7"/>
  <c r="R56" i="7"/>
  <c r="R60" i="7"/>
  <c r="R68" i="7"/>
  <c r="R47" i="7"/>
  <c r="R51" i="7"/>
  <c r="R55" i="7"/>
  <c r="R59" i="7"/>
  <c r="R72" i="7"/>
  <c r="R11" i="7"/>
  <c r="R10" i="7"/>
  <c r="R7" i="7"/>
  <c r="R23" i="7"/>
  <c r="R24" i="7"/>
  <c r="R25" i="7"/>
  <c r="R27" i="7"/>
  <c r="R28" i="7"/>
  <c r="R29" i="7"/>
  <c r="R31" i="7"/>
  <c r="R32" i="7"/>
  <c r="R9" i="7"/>
  <c r="R6" i="7"/>
  <c r="R4" i="7"/>
  <c r="R8" i="7"/>
  <c r="R20" i="7"/>
  <c r="R3" i="7"/>
  <c r="R37" i="7"/>
  <c r="R21" i="7"/>
  <c r="R33" i="7"/>
  <c r="R69" i="7"/>
  <c r="R34" i="7"/>
  <c r="E74" i="7"/>
  <c r="R70" i="7"/>
  <c r="R16" i="7"/>
  <c r="S74" i="7"/>
  <c r="S3" i="7"/>
  <c r="S4" i="7"/>
  <c r="S37" i="7"/>
  <c r="S69" i="7"/>
  <c r="S21" i="7"/>
  <c r="S8" i="7"/>
  <c r="S33" i="7"/>
  <c r="S20" i="7"/>
  <c r="S70" i="7"/>
  <c r="S34" i="7"/>
  <c r="S16" i="7"/>
  <c r="S72" i="7"/>
  <c r="F74" i="7"/>
  <c r="D11" i="1"/>
  <c r="D12" i="1" l="1"/>
  <c r="L11" i="1" l="1"/>
  <c r="D13" i="1" l="1"/>
  <c r="J10" i="1"/>
  <c r="F11" i="1" l="1"/>
  <c r="C26" i="3" l="1"/>
  <c r="B26" i="3"/>
  <c r="C19" i="3"/>
  <c r="B19" i="3"/>
  <c r="C12" i="3"/>
  <c r="B12" i="3"/>
  <c r="C27" i="3" l="1"/>
  <c r="N12" i="1" l="1"/>
  <c r="I12" i="1"/>
  <c r="J12" i="1" l="1"/>
  <c r="N13" i="1" l="1"/>
  <c r="N15" i="1" s="1"/>
  <c r="N16" i="1" s="1"/>
  <c r="O14" i="1"/>
  <c r="I13" i="1"/>
  <c r="I15" i="1" s="1"/>
  <c r="J14" i="1"/>
  <c r="N75" i="7" l="1"/>
  <c r="I75" i="7"/>
  <c r="I16" i="1"/>
  <c r="F8" i="1"/>
  <c r="J13" i="1" l="1"/>
  <c r="H15" i="1" l="1"/>
  <c r="H75" i="7" s="1"/>
  <c r="J15" i="1" l="1"/>
  <c r="H16" i="1"/>
  <c r="M15" i="1" l="1"/>
  <c r="O13" i="1"/>
  <c r="M75" i="7" l="1"/>
  <c r="M16" i="1"/>
  <c r="E11" i="1" l="1"/>
  <c r="O8" i="1" l="1"/>
  <c r="E8" i="1"/>
  <c r="O10" i="1"/>
  <c r="O15" i="1" l="1"/>
  <c r="O12" i="1"/>
  <c r="C13" i="1" l="1"/>
  <c r="C15" i="1" l="1"/>
  <c r="R4" i="1" l="1"/>
  <c r="R15" i="1"/>
  <c r="C75" i="7"/>
  <c r="R2" i="1"/>
  <c r="R11" i="1"/>
  <c r="C16" i="1"/>
  <c r="R5" i="1"/>
  <c r="R14" i="1"/>
  <c r="R3" i="1"/>
  <c r="R8" i="1"/>
  <c r="R6" i="1"/>
  <c r="R12" i="1"/>
  <c r="R7" i="1"/>
  <c r="R10" i="1"/>
  <c r="R13" i="1"/>
  <c r="D15" i="1"/>
  <c r="S5" i="1" l="1"/>
  <c r="S6" i="1"/>
  <c r="S4" i="1"/>
  <c r="S13" i="1"/>
  <c r="D75" i="7"/>
  <c r="S3" i="1"/>
  <c r="S11" i="1"/>
  <c r="S8" i="1"/>
  <c r="S7" i="1"/>
  <c r="D16" i="1"/>
  <c r="S10" i="1"/>
  <c r="S12" i="1"/>
  <c r="S2" i="1"/>
  <c r="S15" i="1"/>
  <c r="S14" i="1"/>
  <c r="E2" i="1"/>
  <c r="F2" i="1"/>
  <c r="L2" i="1"/>
  <c r="L12" i="1" s="1"/>
  <c r="E10" i="1"/>
  <c r="F10" i="1" l="1"/>
  <c r="B12" i="1"/>
  <c r="F14" i="1" s="1"/>
  <c r="L13" i="1"/>
  <c r="L15" i="1" s="1"/>
  <c r="F12" i="1" l="1"/>
  <c r="E12" i="1"/>
  <c r="E14" i="1"/>
  <c r="B13" i="1"/>
  <c r="F13" i="1" s="1"/>
  <c r="L16" i="1"/>
  <c r="L75" i="7"/>
  <c r="B15" i="1" l="1"/>
  <c r="E13" i="1"/>
  <c r="Q15" i="1" l="1"/>
  <c r="Q8" i="1"/>
  <c r="Q5" i="1"/>
  <c r="Q13" i="1"/>
  <c r="Q4" i="1"/>
  <c r="Q6" i="1"/>
  <c r="Q3" i="1"/>
  <c r="Q14" i="1"/>
  <c r="E15" i="1"/>
  <c r="B16" i="1"/>
  <c r="B75" i="7"/>
  <c r="Q11" i="1"/>
  <c r="Q7" i="1"/>
  <c r="Q2" i="1"/>
  <c r="F15" i="1"/>
  <c r="Q10" i="1"/>
  <c r="Q12" i="1"/>
</calcChain>
</file>

<file path=xl/comments1.xml><?xml version="1.0" encoding="utf-8"?>
<comments xmlns="http://schemas.openxmlformats.org/spreadsheetml/2006/main">
  <authors>
    <author>SAILLY Nathalie</author>
  </authors>
  <commentList>
    <comment ref="A77" authorId="0" shapeId="0">
      <text>
        <r>
          <rPr>
            <b/>
            <sz val="9"/>
            <color indexed="81"/>
            <rFont val="Tahoma"/>
            <charset val="1"/>
          </rPr>
          <t>SAILLY Nathalie:</t>
        </r>
        <r>
          <rPr>
            <sz val="9"/>
            <color indexed="81"/>
            <rFont val="Tahoma"/>
            <charset val="1"/>
          </rPr>
          <t xml:space="preserve">
A supprimer logiquement car pas de report possible de fonds AFD d'une tranche sur l'autre</t>
        </r>
      </text>
    </comment>
    <comment ref="B84" authorId="0" shapeId="0">
      <text>
        <r>
          <rPr>
            <sz val="9"/>
            <color indexed="81"/>
            <rFont val="Tahoma"/>
            <family val="2"/>
          </rPr>
          <t>Ce montant ne sera pris en compte par l'AFD qu'en fin de projet lors de la remise du compte rendu financier final</t>
        </r>
      </text>
    </comment>
  </commentList>
</comments>
</file>

<file path=xl/sharedStrings.xml><?xml version="1.0" encoding="utf-8"?>
<sst xmlns="http://schemas.openxmlformats.org/spreadsheetml/2006/main" count="210" uniqueCount="161">
  <si>
    <t>Bénévolat</t>
  </si>
  <si>
    <t>TOTAL GENERAL (C+D)</t>
  </si>
  <si>
    <t>C-Total coûts directs (A+B)</t>
  </si>
  <si>
    <t>2 - Autres ressources mobilisées</t>
  </si>
  <si>
    <t>2.1 - Ressources d'origine privée</t>
  </si>
  <si>
    <t>Sous-total 2.1 - Ressources d'origine privée</t>
  </si>
  <si>
    <t>Total des valorisations d'origine publique (cf tableau des valorisations)</t>
  </si>
  <si>
    <t>Total des valorisations d'origine privée (cf tableau des valorisations)</t>
  </si>
  <si>
    <t xml:space="preserve">2.2 - Ressources d'origine publique française et internationale </t>
  </si>
  <si>
    <t xml:space="preserve">Sous-total 2.2 - Ressources d'origine publique française et internationale </t>
  </si>
  <si>
    <t>Sous-total 2 - Autres ressources mobilisées</t>
  </si>
  <si>
    <t>…</t>
  </si>
  <si>
    <t>TOTAL GENERAL DES RESSOURCES</t>
  </si>
  <si>
    <t>Calcul du reliquat AFD</t>
  </si>
  <si>
    <t>MODE DE CALCUL</t>
  </si>
  <si>
    <t xml:space="preserve">TOTAL GENERAL </t>
  </si>
  <si>
    <t>1 - Contribution de l’AFD et des Ministères français</t>
  </si>
  <si>
    <t>Sous-total 1 - Contribution AFD et des Ministères français</t>
  </si>
  <si>
    <t>Tranche 1</t>
  </si>
  <si>
    <t>Tranche 2</t>
  </si>
  <si>
    <t>Montant de la subvention AFD à rembourser en fin de projet dans le cas d'une sous consommation du budget</t>
  </si>
  <si>
    <t>contrôles totaux onglet 'Dépenses'</t>
  </si>
  <si>
    <t>contrôles totaux onglet 'Ressources'</t>
  </si>
  <si>
    <t>Dépenses réalisées 
Tranche 1
(en €)</t>
  </si>
  <si>
    <t>Dépenses réalisées 
Tranche 2
(en €)</t>
  </si>
  <si>
    <r>
      <t xml:space="preserve">Part subvention AFD reçue en T1 </t>
    </r>
    <r>
      <rPr>
        <sz val="12"/>
        <color indexed="62"/>
        <rFont val="Arial"/>
        <family val="2"/>
      </rPr>
      <t>(à saisir manuellement en T1)</t>
    </r>
  </si>
  <si>
    <r>
      <t xml:space="preserve">Part subvention AFD consommée en T1 </t>
    </r>
    <r>
      <rPr>
        <sz val="12"/>
        <color rgb="FFFF0000"/>
        <rFont val="Arial"/>
        <family val="2"/>
      </rPr>
      <t>(automatique)</t>
    </r>
  </si>
  <si>
    <r>
      <t xml:space="preserve">Part subvention AFD consommée en T2 </t>
    </r>
    <r>
      <rPr>
        <sz val="12"/>
        <color rgb="FFFF0000"/>
        <rFont val="Arial"/>
        <family val="2"/>
      </rPr>
      <t>(automatique)</t>
    </r>
  </si>
  <si>
    <r>
      <t>Reliquat à consommer en T2</t>
    </r>
    <r>
      <rPr>
        <sz val="12"/>
        <color rgb="FFFF0000"/>
        <rFont val="Arial"/>
        <family val="2"/>
      </rPr>
      <t xml:space="preserve"> (automatique)</t>
    </r>
  </si>
  <si>
    <t xml:space="preserve"> Valorisations d’origine publique </t>
  </si>
  <si>
    <t xml:space="preserve">Sous total </t>
  </si>
  <si>
    <t xml:space="preserve"> Valorisations d’origine privée
</t>
  </si>
  <si>
    <t>Exemple</t>
  </si>
  <si>
    <t>Exemple : Prêt d'une salle de réunion (Conseil général Ile de France)</t>
  </si>
  <si>
    <r>
      <t xml:space="preserve">Descriptif de la valorisation 
</t>
    </r>
    <r>
      <rPr>
        <sz val="12"/>
        <rFont val="Arial"/>
        <family val="2"/>
      </rPr>
      <t>(Pour chaque valorisation = descriptif de la dépense valorisée + origine de la ressource)</t>
    </r>
  </si>
  <si>
    <t>LOGO OSC à insérer</t>
  </si>
  <si>
    <r>
      <t xml:space="preserve">Part subvention AFD reçue en T2 </t>
    </r>
    <r>
      <rPr>
        <sz val="12"/>
        <color indexed="62"/>
        <rFont val="Arial"/>
        <family val="2"/>
      </rPr>
      <t>(à saisir manuellement en T2 uniquement)</t>
    </r>
  </si>
  <si>
    <t>Montant de la ressource valorisée
(en €)</t>
  </si>
  <si>
    <r>
      <t xml:space="preserve">Montant de la dépense valorisée 
(en </t>
    </r>
    <r>
      <rPr>
        <b/>
        <sz val="12"/>
        <rFont val="Calibri"/>
        <family val="2"/>
      </rPr>
      <t>€)</t>
    </r>
  </si>
  <si>
    <t xml:space="preserve">* Cette colonne peut intégrer également les modifications de ressources validées par un  ANO accordé après la signature de la convention.  </t>
  </si>
  <si>
    <t>LOGO OSC 
à insérer</t>
  </si>
  <si>
    <t>DATE, NOM, FONCTION et SIGNATURE (personne habilitée)</t>
  </si>
  <si>
    <t>* Cette colonne peut intégrer également les modifications de dépenses validées par un ANO de l'AFD accordé après la signature de la convention.</t>
  </si>
  <si>
    <t xml:space="preserve">Etat des ressources (acquis/sollicité/à solliciter)
</t>
  </si>
  <si>
    <t>Ce tableau doit être actualisé à chaque nouvelle transmission du tableau budgétaire à l'AFD.</t>
  </si>
  <si>
    <r>
      <t>Dépenses prévisionnelles (convention) 
Tranche 1
(en €)</t>
    </r>
    <r>
      <rPr>
        <b/>
        <sz val="12"/>
        <rFont val="Calibri"/>
        <family val="2"/>
      </rPr>
      <t>*</t>
    </r>
  </si>
  <si>
    <t>Total dépenses prévisionnelles (convention)
(en €)</t>
  </si>
  <si>
    <t>D-Coûts indirects</t>
  </si>
  <si>
    <t>colonne</t>
  </si>
  <si>
    <t>dépenses prévisionnelles (convention)</t>
  </si>
  <si>
    <t>B</t>
  </si>
  <si>
    <t>dépenses prévisionnelles tranche 1</t>
  </si>
  <si>
    <t>Part des dépenses prévues /total dépenses prévues (convention)</t>
  </si>
  <si>
    <t>O</t>
  </si>
  <si>
    <t>dépenses prévisionnelles tranche 2</t>
  </si>
  <si>
    <t>dépenses réalisées tranche 1</t>
  </si>
  <si>
    <t>H</t>
  </si>
  <si>
    <t>dépenses révisées tranche 2</t>
  </si>
  <si>
    <t>total dépenses réalisé tranche 1 + révisé tranche 2</t>
  </si>
  <si>
    <t>C</t>
  </si>
  <si>
    <t>ETAPE 2 - REALISE TRANCHE 1 ET REVISE TRANCHE 2</t>
  </si>
  <si>
    <t>I</t>
  </si>
  <si>
    <t>dépenses réalisées tranche 2</t>
  </si>
  <si>
    <t>D</t>
  </si>
  <si>
    <t>Part des dépenses réalisées / total dépenses réalisées</t>
  </si>
  <si>
    <t>ETAPE 3 - REALISE TRANCHE 2 ET REALISE TOTAL</t>
  </si>
  <si>
    <t>N</t>
  </si>
  <si>
    <t>ETAPE 1 - PREVISIONNEL (CONVENTION)</t>
  </si>
  <si>
    <t>A renseigner dans l'ordre, ligne par ligne</t>
  </si>
  <si>
    <t>Automatique / pour vérification</t>
  </si>
  <si>
    <r>
      <rPr>
        <b/>
        <sz val="12"/>
        <color rgb="FFFF0000"/>
        <rFont val="Arial"/>
        <family val="2"/>
      </rPr>
      <t xml:space="preserve">(automatique)
</t>
    </r>
    <r>
      <rPr>
        <b/>
        <sz val="12"/>
        <rFont val="Arial"/>
        <family val="2"/>
      </rPr>
      <t>Variation
total révisé (colonne C) / total prévisionnel (convention) (colonne B)
(en %)</t>
    </r>
  </si>
  <si>
    <t>Total ressources prévisionnelles (convention)
(en €)</t>
  </si>
  <si>
    <r>
      <t>Ressources prévisionnelles (convention) 
Tranche 1
(en €)</t>
    </r>
    <r>
      <rPr>
        <b/>
        <sz val="12"/>
        <rFont val="Calibri"/>
        <family val="2"/>
      </rPr>
      <t>*</t>
    </r>
  </si>
  <si>
    <t>Ressources consommées
Tranche 1
(en €)</t>
  </si>
  <si>
    <r>
      <t>Ressources révisées 
Tranche 2 
(en €)</t>
    </r>
    <r>
      <rPr>
        <b/>
        <sz val="12"/>
        <rFont val="Calibri"/>
        <family val="2"/>
      </rPr>
      <t>**</t>
    </r>
  </si>
  <si>
    <t>Ressources consommées
Tranche 2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</si>
  <si>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Ressources prévisionnelles (convention)  Tranche 2
(en €)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</si>
  <si>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ressources consommées
(en €)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</si>
  <si>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ressources prévues /total ressources prévues (convention)
(en %)
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</si>
  <si>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ressources consommées / total ressources consommées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</si>
  <si>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total réalisé (colonne D)/ total prévisionnel (convention) (Colonne B)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</si>
  <si>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Dépenses prévisionnelles (convention)  Tranche 2
(en €)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</si>
  <si>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prévues /total dépenses prévues (convention)
(en %)
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</si>
  <si>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réalisées / total dépenses réalisées
(en %)</t>
    </r>
  </si>
  <si>
    <t>Onglet "Ressources"</t>
  </si>
  <si>
    <t>Onglet "Dépenses"</t>
  </si>
  <si>
    <t>ressources prévisionnelles (convention)</t>
  </si>
  <si>
    <t>ressources prévisionnelles tranche 1</t>
  </si>
  <si>
    <t>ressources prévisionnelles tranche 2</t>
  </si>
  <si>
    <t>Part des ressouces prévues /total ressources prévues (convention)</t>
  </si>
  <si>
    <t>ressources consommées tranche 1</t>
  </si>
  <si>
    <t>ressources consommées tranche 2</t>
  </si>
  <si>
    <t>total ressources consommées tranche 1 + révisé tranche 2</t>
  </si>
  <si>
    <t>Part des ressources consommées / total ressources consommées</t>
  </si>
  <si>
    <t>B - Divers et imprévus (5% maximum de la ligne A)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</si>
  <si>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révisées / total dépenses révisées 
(en %)</t>
    </r>
  </si>
  <si>
    <t>*** Cette colonne peut intégrer également une modification des dépenses par ANO ou avenant relatif à la tranche 2. Ces ANO ou avenants peuvent être accordés par l'AFD.</t>
  </si>
  <si>
    <t>** A titre exceptionnel, cette colonne sera renseignée si l'OSC prévoit des écarts de dépenses d'une ou plusieurs rubriques supérieurs à +ou- 20% par rapport à la convention signée.</t>
  </si>
  <si>
    <r>
      <rPr>
        <b/>
        <sz val="12"/>
        <color rgb="FFFF0000"/>
        <rFont val="Arial"/>
        <family val="2"/>
      </rPr>
      <t xml:space="preserve">(automatique) </t>
    </r>
    <r>
      <rPr>
        <b/>
        <sz val="12"/>
        <rFont val="Arial"/>
        <family val="2"/>
      </rPr>
      <t xml:space="preserve">
part des ressources révisées / total ressources révisées 
(en %)</t>
    </r>
  </si>
  <si>
    <t>*** Cette colonne peut intégrer également une modification des ressources par ANO ou avenant relatif à la tranche 2. Ces ANO ou avenants peuvent être accordés par l'AFD.</t>
  </si>
  <si>
    <t>** A titre exceptionnel, cette colonne sera renseignée si l'OSC prévoit des écarts de ressources d'une ou plusieurs rubriques supérieurs à +ou- 20% par rapport à la convention signée.</t>
  </si>
  <si>
    <t>Etablissements publics hors tutelle de l'Etat  (à détailler)</t>
  </si>
  <si>
    <t>Coopérations bilatérales  (à détailler)</t>
  </si>
  <si>
    <t>Pouvoirs publics dans le pays  (à détailler)</t>
  </si>
  <si>
    <t>Agences des Nations-Unies  (à détailler)</t>
  </si>
  <si>
    <t>Agences de l'eau  (à détailler)</t>
  </si>
  <si>
    <t>Collectivités territoriales françaises  (à détailler)</t>
  </si>
  <si>
    <t>Autres fonds privés (à détailler)</t>
  </si>
  <si>
    <t>Recettes locales  (à détailler)</t>
  </si>
  <si>
    <t>Partenaires locaux  (à détailler)</t>
  </si>
  <si>
    <t>J</t>
  </si>
  <si>
    <t>ressources révisées tranche 2</t>
  </si>
  <si>
    <t>variation total réalisé tranche 1 / total prévisionnel tranche 1 (convention)</t>
  </si>
  <si>
    <t>Part des ressouces révisées /total ressources révisées</t>
  </si>
  <si>
    <t>Part des dépenses révisées /total dépenses révisées</t>
  </si>
  <si>
    <t>total dépenses réalisées</t>
  </si>
  <si>
    <t>total ressources consommées</t>
  </si>
  <si>
    <t>S</t>
  </si>
  <si>
    <t>Fonds apportés par l'association</t>
  </si>
  <si>
    <t>variation total révisé / total prévisionnel (convention)</t>
  </si>
  <si>
    <t>E</t>
  </si>
  <si>
    <t xml:space="preserve">variation total réalisé / total prévisionnel (convention) </t>
  </si>
  <si>
    <t>variation consommé tranche 2 / révisé tranche 2</t>
  </si>
  <si>
    <t>variation total consommé tranche 1 / total prévisionnel tranche 1 (convention)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</si>
  <si>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total consommé (colonne D)/ total prévisionnel (convention) (Colonne B)
(en %)</t>
    </r>
  </si>
  <si>
    <t>variation total consommé / total prévisionnel (convention)</t>
  </si>
  <si>
    <t>F</t>
  </si>
  <si>
    <t>L</t>
  </si>
  <si>
    <t>Q</t>
  </si>
  <si>
    <t>Etablissements publics sous tutelle de l'Etat  (à détailler)</t>
  </si>
  <si>
    <t>FFEM (à détailler)</t>
  </si>
  <si>
    <t>Autres financements AFD (à détailler)</t>
  </si>
  <si>
    <r>
      <t>Dépenses révisées 
Tranche 2 
(en €)</t>
    </r>
    <r>
      <rPr>
        <b/>
        <sz val="12"/>
        <rFont val="Calibri"/>
        <family val="2"/>
      </rPr>
      <t>**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</si>
  <si>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 
 réalisé (colonne I) / prévu (colonne H) 
Tranche 1
(en %)</t>
    </r>
  </si>
  <si>
    <t>M</t>
  </si>
  <si>
    <t>R</t>
  </si>
  <si>
    <t>variation réalisé tranche 2 / révisé tranche 2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</si>
  <si>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dépenses réalisées Tranche 1 (colonne I)+ révisées Tranche 2 (colonne M)
(en €)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</si>
  <si>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dépenses réalisées (colonne I + colonne N)
(en €)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</si>
  <si>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réalisé (colonne N) /révisé (colonne M)
Tranche 2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</si>
  <si>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ressources consommées Tranche 1 (colonne I)+ révisées Tranche 2 (colonne M)
(en €)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</si>
  <si>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 
consommé (colonne I) / prévu (colonne H) 
Tranche 1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</si>
  <si>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consommé (colonne N) /révisé (colonne M)
Tranche 2
(en %)</t>
    </r>
  </si>
  <si>
    <t>NB : Les modalités de calcul des valorisations sont détaillées en Annexe 3 - notice d'utilisation du tableau budgétaire</t>
  </si>
  <si>
    <t>Sous total 1 -  OBJECTIF SPECIFIQUE 1</t>
  </si>
  <si>
    <t>Sous total 2 - OBJECTIF SPECIFIQUE 2</t>
  </si>
  <si>
    <t>Sous total 3 - OBJECTIF SPECIFIQUE 3</t>
  </si>
  <si>
    <t>AUDIT</t>
  </si>
  <si>
    <t>CAPITALISATION</t>
  </si>
  <si>
    <t>EVALUATION/SUIVI-EVALUATION</t>
  </si>
  <si>
    <t>Sous total 4 - CAPITALISATION/EVALUATION/AUDIT</t>
  </si>
  <si>
    <t>A-Sous-total coûts directs (1+2+3+4)</t>
  </si>
  <si>
    <t xml:space="preserve">  - % maximum de la ligne C (défini dans l'AMI concerné- préciser le %)
</t>
  </si>
  <si>
    <t xml:space="preserve">
N° CPP :
Tranche 1 : XX mois 
Tranche 2 : XX mois 
                                                                                   Ventilation des dépenses par Objectif
Types de dépenses (en €)
</t>
  </si>
  <si>
    <r>
      <t xml:space="preserve">
N° CPP : 
Tranche 1 : XX mois 
Tranche 2 : XX mois 
Origine des ressources (en €)
</t>
    </r>
    <r>
      <rPr>
        <i/>
        <sz val="12"/>
        <rFont val="Arial"/>
        <family val="2"/>
      </rPr>
      <t xml:space="preserve"> (à détailler et sigles à expliciter)</t>
    </r>
  </si>
  <si>
    <t>Subvention de l'AFD (I-OSC)</t>
  </si>
  <si>
    <t>Part de la subvention AFD (I-OSC) reçue en tranche 1 mais non consommée en tranche 1</t>
  </si>
  <si>
    <t>Expertise France (dont Initiative 5%, mais hors fonds délégués par l'UE à EF) (à détailler)</t>
  </si>
  <si>
    <t>FID (à détailler)</t>
  </si>
  <si>
    <t>Tous ministères français - services centraux et déconcentrés (à détailler)</t>
  </si>
  <si>
    <t>UE (dont fonds délégués par l'UE à EF - à détailler)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</si>
</sst>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.0%"/>
  </numFmts>
  <fonts count="4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sz val="12"/>
      <color indexed="12"/>
      <name val="Times New Roman"/>
      <family val="1"/>
    </font>
    <font>
      <sz val="12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9"/>
      <color indexed="12"/>
      <name val="Times New Roman"/>
      <family val="1"/>
    </font>
    <font>
      <i/>
      <sz val="10"/>
      <name val="Times New Roman"/>
      <family val="1"/>
    </font>
    <font>
      <i/>
      <sz val="10"/>
      <name val="Arial"/>
      <family val="2"/>
    </font>
    <font>
      <b/>
      <sz val="14"/>
      <color rgb="FFFF0000"/>
      <name val="Arial"/>
      <family val="2"/>
    </font>
    <font>
      <i/>
      <sz val="12"/>
      <name val="Arial"/>
      <family val="2"/>
    </font>
    <font>
      <i/>
      <sz val="12"/>
      <color rgb="FFFF0000"/>
      <name val="Arial"/>
      <family val="2"/>
    </font>
    <font>
      <sz val="12"/>
      <color rgb="FFFF0000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2"/>
      <color rgb="FF0070C0"/>
      <name val="Arial"/>
      <family val="2"/>
    </font>
    <font>
      <sz val="12"/>
      <color indexed="62"/>
      <name val="Arial"/>
      <family val="2"/>
    </font>
    <font>
      <b/>
      <sz val="12"/>
      <color rgb="FF0070C0"/>
      <name val="Arial"/>
      <family val="2"/>
    </font>
    <font>
      <b/>
      <i/>
      <sz val="12"/>
      <name val="Arial"/>
      <family val="2"/>
    </font>
    <font>
      <b/>
      <i/>
      <sz val="12"/>
      <color rgb="FFFF0000"/>
      <name val="Arial"/>
      <family val="2"/>
    </font>
    <font>
      <i/>
      <sz val="10"/>
      <color rgb="FFFF0000"/>
      <name val="Arial"/>
      <family val="2"/>
    </font>
    <font>
      <b/>
      <sz val="12"/>
      <name val="Calibri"/>
      <family val="2"/>
    </font>
    <font>
      <sz val="14"/>
      <name val="Arial"/>
      <family val="2"/>
    </font>
    <font>
      <sz val="9"/>
      <color indexed="81"/>
      <name val="Tahoma"/>
      <family val="2"/>
    </font>
    <font>
      <b/>
      <sz val="12"/>
      <color theme="3" tint="0.39997558519241921"/>
      <name val="Arial"/>
      <family val="2"/>
    </font>
    <font>
      <i/>
      <sz val="12"/>
      <color rgb="FF0070C0"/>
      <name val="Arial"/>
      <family val="2"/>
    </font>
    <font>
      <sz val="12"/>
      <color rgb="FFFF0000"/>
      <name val="Times New Roman"/>
      <family val="1"/>
    </font>
    <font>
      <b/>
      <sz val="11"/>
      <name val="Arial"/>
      <family val="2"/>
    </font>
    <font>
      <sz val="12"/>
      <color theme="3"/>
      <name val="Arial"/>
      <family val="2"/>
    </font>
    <font>
      <i/>
      <sz val="12"/>
      <color theme="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D13F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35" fillId="0" borderId="0" applyFont="0" applyFill="0" applyBorder="0" applyAlignment="0" applyProtection="0"/>
  </cellStyleXfs>
  <cellXfs count="301">
    <xf numFmtId="0" fontId="0" fillId="0" borderId="0" xfId="0"/>
    <xf numFmtId="0" fontId="4" fillId="0" borderId="0" xfId="0" applyFont="1"/>
    <xf numFmtId="3" fontId="4" fillId="0" borderId="0" xfId="0" applyNumberFormat="1" applyFont="1"/>
    <xf numFmtId="0" fontId="4" fillId="2" borderId="0" xfId="0" applyFont="1" applyFill="1" applyAlignment="1">
      <alignment horizontal="center" vertical="center" wrapText="1"/>
    </xf>
    <xf numFmtId="164" fontId="4" fillId="0" borderId="0" xfId="0" applyNumberFormat="1" applyFont="1"/>
    <xf numFmtId="0" fontId="3" fillId="0" borderId="0" xfId="0" applyFont="1"/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vertical="center" wrapText="1"/>
      <protection hidden="1"/>
    </xf>
    <xf numFmtId="164" fontId="6" fillId="0" borderId="0" xfId="0" applyNumberFormat="1" applyFont="1" applyProtection="1">
      <protection hidden="1"/>
    </xf>
    <xf numFmtId="164" fontId="9" fillId="0" borderId="0" xfId="0" applyNumberFormat="1" applyFont="1" applyProtection="1">
      <protection hidden="1"/>
    </xf>
    <xf numFmtId="0" fontId="6" fillId="0" borderId="0" xfId="0" applyFont="1" applyProtection="1">
      <protection hidden="1"/>
    </xf>
    <xf numFmtId="9" fontId="6" fillId="0" borderId="0" xfId="0" applyNumberFormat="1" applyFont="1" applyProtection="1">
      <protection hidden="1"/>
    </xf>
    <xf numFmtId="164" fontId="11" fillId="0" borderId="0" xfId="0" applyNumberFormat="1" applyFont="1" applyProtection="1">
      <protection hidden="1"/>
    </xf>
    <xf numFmtId="0" fontId="8" fillId="0" borderId="0" xfId="0" applyFont="1"/>
    <xf numFmtId="3" fontId="8" fillId="0" borderId="0" xfId="0" applyNumberFormat="1" applyFont="1"/>
    <xf numFmtId="9" fontId="8" fillId="0" borderId="0" xfId="0" applyNumberFormat="1" applyFont="1"/>
    <xf numFmtId="3" fontId="8" fillId="0" borderId="0" xfId="0" applyNumberFormat="1" applyFont="1" applyAlignment="1">
      <alignment wrapText="1"/>
    </xf>
    <xf numFmtId="0" fontId="3" fillId="0" borderId="0" xfId="0" applyFont="1" applyAlignment="1">
      <alignment vertical="center" wrapText="1"/>
    </xf>
    <xf numFmtId="9" fontId="4" fillId="0" borderId="0" xfId="0" applyNumberFormat="1" applyFont="1"/>
    <xf numFmtId="164" fontId="7" fillId="0" borderId="0" xfId="0" applyNumberFormat="1" applyFont="1"/>
    <xf numFmtId="164" fontId="6" fillId="0" borderId="0" xfId="0" applyNumberFormat="1" applyFont="1"/>
    <xf numFmtId="164" fontId="9" fillId="0" borderId="0" xfId="0" applyNumberFormat="1" applyFont="1"/>
    <xf numFmtId="0" fontId="6" fillId="0" borderId="0" xfId="0" applyFont="1"/>
    <xf numFmtId="9" fontId="6" fillId="0" borderId="0" xfId="0" applyNumberFormat="1" applyFont="1"/>
    <xf numFmtId="164" fontId="11" fillId="0" borderId="0" xfId="0" applyNumberFormat="1" applyFont="1"/>
    <xf numFmtId="0" fontId="10" fillId="0" borderId="0" xfId="0" applyFont="1" applyAlignment="1">
      <alignment vertical="center"/>
    </xf>
    <xf numFmtId="10" fontId="8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/>
    </xf>
    <xf numFmtId="0" fontId="14" fillId="8" borderId="0" xfId="0" applyFont="1" applyFill="1"/>
    <xf numFmtId="0" fontId="13" fillId="8" borderId="0" xfId="0" applyFont="1" applyFill="1" applyAlignment="1">
      <alignment vertical="top"/>
    </xf>
    <xf numFmtId="0" fontId="4" fillId="8" borderId="0" xfId="0" applyFont="1" applyFill="1"/>
    <xf numFmtId="0" fontId="16" fillId="0" borderId="0" xfId="0" applyFont="1" applyAlignment="1">
      <alignment vertical="top"/>
    </xf>
    <xf numFmtId="0" fontId="17" fillId="0" borderId="0" xfId="0" applyFont="1" applyProtection="1">
      <protection hidden="1"/>
    </xf>
    <xf numFmtId="0" fontId="8" fillId="0" borderId="11" xfId="0" applyFont="1" applyBorder="1" applyAlignment="1" applyProtection="1">
      <alignment vertical="top" wrapText="1"/>
      <protection locked="0"/>
    </xf>
    <xf numFmtId="0" fontId="8" fillId="0" borderId="0" xfId="0" applyFont="1" applyAlignment="1">
      <alignment vertical="top" wrapText="1"/>
    </xf>
    <xf numFmtId="0" fontId="18" fillId="0" borderId="12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8" fillId="12" borderId="0" xfId="0" applyFont="1" applyFill="1"/>
    <xf numFmtId="9" fontId="18" fillId="0" borderId="1" xfId="0" applyNumberFormat="1" applyFont="1" applyBorder="1" applyAlignment="1">
      <alignment horizontal="right" wrapText="1"/>
    </xf>
    <xf numFmtId="9" fontId="8" fillId="0" borderId="0" xfId="0" applyNumberFormat="1" applyFont="1" applyAlignment="1">
      <alignment wrapText="1"/>
    </xf>
    <xf numFmtId="10" fontId="18" fillId="0" borderId="0" xfId="0" applyNumberFormat="1" applyFont="1" applyAlignment="1">
      <alignment horizontal="right" wrapText="1"/>
    </xf>
    <xf numFmtId="0" fontId="8" fillId="3" borderId="8" xfId="0" applyFont="1" applyFill="1" applyBorder="1" applyAlignment="1" applyProtection="1">
      <alignment vertical="center" wrapText="1"/>
      <protection locked="0"/>
    </xf>
    <xf numFmtId="0" fontId="8" fillId="2" borderId="0" xfId="0" applyFont="1" applyFill="1" applyAlignment="1">
      <alignment horizontal="center" vertical="top" wrapText="1"/>
    </xf>
    <xf numFmtId="0" fontId="18" fillId="2" borderId="1" xfId="0" applyFont="1" applyFill="1" applyBorder="1" applyAlignment="1" applyProtection="1">
      <alignment horizontal="center" vertical="top" wrapText="1"/>
      <protection locked="0"/>
    </xf>
    <xf numFmtId="0" fontId="18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" fontId="8" fillId="4" borderId="1" xfId="0" applyNumberFormat="1" applyFont="1" applyFill="1" applyBorder="1" applyAlignment="1" applyProtection="1">
      <alignment horizontal="right" vertical="center" wrapText="1"/>
      <protection locked="0"/>
    </xf>
    <xf numFmtId="9" fontId="18" fillId="0" borderId="1" xfId="0" applyNumberFormat="1" applyFont="1" applyBorder="1" applyAlignment="1">
      <alignment horizontal="right" vertical="center"/>
    </xf>
    <xf numFmtId="9" fontId="8" fillId="5" borderId="1" xfId="0" applyNumberFormat="1" applyFont="1" applyFill="1" applyBorder="1" applyAlignment="1">
      <alignment horizontal="right" vertical="center" wrapText="1"/>
    </xf>
    <xf numFmtId="3" fontId="18" fillId="7" borderId="1" xfId="0" applyNumberFormat="1" applyFont="1" applyFill="1" applyBorder="1" applyAlignment="1">
      <alignment horizontal="right" vertical="center" wrapText="1"/>
    </xf>
    <xf numFmtId="3" fontId="18" fillId="7" borderId="2" xfId="0" applyNumberFormat="1" applyFont="1" applyFill="1" applyBorder="1" applyAlignment="1">
      <alignment horizontal="right" vertical="center" wrapText="1"/>
    </xf>
    <xf numFmtId="9" fontId="18" fillId="7" borderId="1" xfId="0" applyNumberFormat="1" applyFont="1" applyFill="1" applyBorder="1" applyAlignment="1">
      <alignment horizontal="right" vertical="center"/>
    </xf>
    <xf numFmtId="9" fontId="18" fillId="7" borderId="1" xfId="0" applyNumberFormat="1" applyFont="1" applyFill="1" applyBorder="1" applyAlignment="1">
      <alignment horizontal="right" vertical="center" wrapText="1"/>
    </xf>
    <xf numFmtId="3" fontId="18" fillId="5" borderId="1" xfId="0" applyNumberFormat="1" applyFont="1" applyFill="1" applyBorder="1" applyAlignment="1">
      <alignment horizontal="right" vertical="center" wrapText="1"/>
    </xf>
    <xf numFmtId="3" fontId="18" fillId="6" borderId="1" xfId="0" applyNumberFormat="1" applyFont="1" applyFill="1" applyBorder="1" applyAlignment="1">
      <alignment horizontal="right" vertical="center" wrapText="1"/>
    </xf>
    <xf numFmtId="164" fontId="8" fillId="0" borderId="0" xfId="0" applyNumberFormat="1" applyFont="1"/>
    <xf numFmtId="0" fontId="10" fillId="0" borderId="0" xfId="0" applyFont="1" applyAlignment="1">
      <alignment vertical="top" wrapText="1"/>
    </xf>
    <xf numFmtId="0" fontId="18" fillId="3" borderId="13" xfId="0" applyFont="1" applyFill="1" applyBorder="1" applyAlignment="1" applyProtection="1">
      <alignment vertical="top" wrapText="1"/>
      <protection locked="0"/>
    </xf>
    <xf numFmtId="0" fontId="4" fillId="0" borderId="0" xfId="0" applyFont="1" applyAlignment="1">
      <alignment vertical="top" wrapText="1"/>
    </xf>
    <xf numFmtId="0" fontId="15" fillId="8" borderId="0" xfId="0" applyFont="1" applyFill="1" applyAlignment="1">
      <alignment horizontal="justify" vertical="center" wrapText="1"/>
    </xf>
    <xf numFmtId="0" fontId="0" fillId="8" borderId="0" xfId="0" applyFill="1"/>
    <xf numFmtId="0" fontId="24" fillId="8" borderId="0" xfId="0" applyFont="1" applyFill="1" applyAlignment="1">
      <alignment horizontal="left" vertical="center" wrapText="1"/>
    </xf>
    <xf numFmtId="0" fontId="19" fillId="8" borderId="0" xfId="0" applyFont="1" applyFill="1" applyAlignment="1">
      <alignment horizontal="justify" vertical="center" wrapText="1"/>
    </xf>
    <xf numFmtId="0" fontId="23" fillId="9" borderId="3" xfId="0" applyFont="1" applyFill="1" applyBorder="1" applyAlignment="1">
      <alignment horizontal="justify" vertical="center" wrapText="1"/>
    </xf>
    <xf numFmtId="0" fontId="23" fillId="10" borderId="3" xfId="0" applyFont="1" applyFill="1" applyBorder="1" applyAlignment="1">
      <alignment horizontal="justify" vertical="center" wrapText="1"/>
    </xf>
    <xf numFmtId="0" fontId="18" fillId="13" borderId="2" xfId="0" applyFont="1" applyFill="1" applyBorder="1" applyAlignment="1">
      <alignment horizontal="justify" vertical="center" wrapText="1"/>
    </xf>
    <xf numFmtId="0" fontId="18" fillId="8" borderId="7" xfId="0" applyFont="1" applyFill="1" applyBorder="1" applyAlignment="1">
      <alignment horizontal="center" vertical="top" wrapText="1"/>
    </xf>
    <xf numFmtId="0" fontId="15" fillId="0" borderId="14" xfId="0" applyFont="1" applyBorder="1" applyAlignment="1" applyProtection="1">
      <alignment vertical="top" wrapText="1"/>
      <protection locked="0"/>
    </xf>
    <xf numFmtId="0" fontId="8" fillId="0" borderId="23" xfId="0" applyFont="1" applyBorder="1" applyAlignment="1" applyProtection="1">
      <alignment vertical="top" wrapText="1"/>
      <protection locked="0"/>
    </xf>
    <xf numFmtId="0" fontId="15" fillId="0" borderId="25" xfId="0" applyFont="1" applyBorder="1" applyAlignment="1" applyProtection="1">
      <alignment vertical="top" wrapText="1"/>
      <protection locked="0"/>
    </xf>
    <xf numFmtId="0" fontId="15" fillId="0" borderId="23" xfId="0" applyFont="1" applyBorder="1" applyAlignment="1" applyProtection="1">
      <alignment vertical="top" wrapText="1"/>
      <protection locked="0"/>
    </xf>
    <xf numFmtId="0" fontId="18" fillId="7" borderId="9" xfId="0" applyFont="1" applyFill="1" applyBorder="1" applyAlignment="1">
      <alignment horizontal="left" vertical="top" wrapText="1"/>
    </xf>
    <xf numFmtId="0" fontId="18" fillId="15" borderId="13" xfId="0" applyFont="1" applyFill="1" applyBorder="1" applyAlignment="1">
      <alignment vertical="top" wrapText="1"/>
    </xf>
    <xf numFmtId="3" fontId="16" fillId="0" borderId="0" xfId="0" applyNumberFormat="1" applyFont="1" applyAlignment="1">
      <alignment vertical="top"/>
    </xf>
    <xf numFmtId="0" fontId="25" fillId="0" borderId="0" xfId="0" applyFont="1" applyAlignment="1">
      <alignment vertical="top"/>
    </xf>
    <xf numFmtId="0" fontId="18" fillId="9" borderId="3" xfId="0" applyFont="1" applyFill="1" applyBorder="1" applyAlignment="1">
      <alignment horizontal="left" vertical="center" wrapText="1"/>
    </xf>
    <xf numFmtId="0" fontId="18" fillId="10" borderId="3" xfId="0" applyFont="1" applyFill="1" applyBorder="1" applyAlignment="1">
      <alignment horizontal="left" vertical="center" wrapText="1"/>
    </xf>
    <xf numFmtId="0" fontId="19" fillId="0" borderId="0" xfId="0" applyFont="1"/>
    <xf numFmtId="0" fontId="23" fillId="7" borderId="2" xfId="0" applyFont="1" applyFill="1" applyBorder="1" applyAlignment="1">
      <alignment horizontal="justify" vertical="center" wrapText="1"/>
    </xf>
    <xf numFmtId="0" fontId="23" fillId="7" borderId="1" xfId="0" applyFont="1" applyFill="1" applyBorder="1" applyAlignment="1">
      <alignment horizontal="justify" vertical="center" wrapText="1"/>
    </xf>
    <xf numFmtId="0" fontId="15" fillId="7" borderId="1" xfId="0" applyFont="1" applyFill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8" borderId="1" xfId="0" applyFont="1" applyFill="1" applyBorder="1" applyAlignment="1">
      <alignment horizontal="justify" vertical="center" wrapText="1"/>
    </xf>
    <xf numFmtId="0" fontId="15" fillId="13" borderId="1" xfId="0" applyFont="1" applyFill="1" applyBorder="1" applyAlignment="1">
      <alignment horizontal="justify" vertical="center" wrapText="1"/>
    </xf>
    <xf numFmtId="0" fontId="13" fillId="0" borderId="18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3" fontId="27" fillId="0" borderId="0" xfId="0" applyNumberFormat="1" applyFont="1"/>
    <xf numFmtId="164" fontId="27" fillId="0" borderId="0" xfId="0" applyNumberFormat="1" applyFont="1"/>
    <xf numFmtId="0" fontId="27" fillId="0" borderId="0" xfId="0" applyFont="1"/>
    <xf numFmtId="3" fontId="25" fillId="0" borderId="0" xfId="0" applyNumberFormat="1" applyFont="1" applyAlignment="1">
      <alignment vertical="top"/>
    </xf>
    <xf numFmtId="3" fontId="18" fillId="0" borderId="0" xfId="0" applyNumberFormat="1" applyFont="1" applyAlignment="1">
      <alignment vertical="center" wrapText="1"/>
    </xf>
    <xf numFmtId="9" fontId="8" fillId="0" borderId="20" xfId="0" applyNumberFormat="1" applyFont="1" applyBorder="1" applyAlignment="1">
      <alignment wrapText="1"/>
    </xf>
    <xf numFmtId="0" fontId="8" fillId="12" borderId="19" xfId="0" applyFont="1" applyFill="1" applyBorder="1"/>
    <xf numFmtId="0" fontId="18" fillId="8" borderId="0" xfId="0" applyFont="1" applyFill="1" applyAlignment="1" applyProtection="1">
      <alignment vertical="center" wrapText="1"/>
      <protection locked="0"/>
    </xf>
    <xf numFmtId="0" fontId="8" fillId="8" borderId="0" xfId="0" applyFont="1" applyFill="1" applyAlignment="1" applyProtection="1">
      <alignment vertical="center" wrapText="1"/>
      <protection locked="0"/>
    </xf>
    <xf numFmtId="164" fontId="4" fillId="8" borderId="0" xfId="0" applyNumberFormat="1" applyFont="1" applyFill="1"/>
    <xf numFmtId="9" fontId="4" fillId="8" borderId="0" xfId="0" applyNumberFormat="1" applyFont="1" applyFill="1"/>
    <xf numFmtId="164" fontId="7" fillId="8" borderId="0" xfId="0" applyNumberFormat="1" applyFont="1" applyFill="1"/>
    <xf numFmtId="0" fontId="4" fillId="8" borderId="0" xfId="0" applyFont="1" applyFill="1" applyProtection="1">
      <protection hidden="1"/>
    </xf>
    <xf numFmtId="0" fontId="18" fillId="9" borderId="2" xfId="0" applyFont="1" applyFill="1" applyBorder="1" applyAlignment="1">
      <alignment horizontal="left" vertical="top" wrapText="1"/>
    </xf>
    <xf numFmtId="0" fontId="18" fillId="10" borderId="2" xfId="0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center" vertical="center" wrapText="1"/>
    </xf>
    <xf numFmtId="3" fontId="18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12" borderId="20" xfId="0" applyFont="1" applyFill="1" applyBorder="1"/>
    <xf numFmtId="9" fontId="8" fillId="0" borderId="5" xfId="0" applyNumberFormat="1" applyFont="1" applyBorder="1" applyAlignment="1">
      <alignment wrapText="1"/>
    </xf>
    <xf numFmtId="10" fontId="18" fillId="0" borderId="1" xfId="0" applyNumberFormat="1" applyFont="1" applyBorder="1" applyAlignment="1">
      <alignment horizontal="right" wrapText="1"/>
    </xf>
    <xf numFmtId="9" fontId="29" fillId="8" borderId="1" xfId="0" applyNumberFormat="1" applyFont="1" applyFill="1" applyBorder="1" applyAlignment="1">
      <alignment horizontal="center" vertical="top" wrapText="1"/>
    </xf>
    <xf numFmtId="0" fontId="18" fillId="16" borderId="2" xfId="0" applyFont="1" applyFill="1" applyBorder="1" applyAlignment="1">
      <alignment horizontal="left" vertical="top" wrapText="1"/>
    </xf>
    <xf numFmtId="0" fontId="18" fillId="16" borderId="3" xfId="0" applyFont="1" applyFill="1" applyBorder="1" applyAlignment="1">
      <alignment horizontal="left" vertical="center" wrapText="1"/>
    </xf>
    <xf numFmtId="0" fontId="23" fillId="16" borderId="3" xfId="0" applyFont="1" applyFill="1" applyBorder="1" applyAlignment="1">
      <alignment horizontal="justify" vertical="center" wrapText="1"/>
    </xf>
    <xf numFmtId="0" fontId="15" fillId="9" borderId="15" xfId="0" applyFont="1" applyFill="1" applyBorder="1" applyAlignment="1">
      <alignment horizontal="justify" vertical="center" wrapText="1"/>
    </xf>
    <xf numFmtId="0" fontId="15" fillId="16" borderId="15" xfId="0" applyFont="1" applyFill="1" applyBorder="1" applyAlignment="1">
      <alignment horizontal="justify" vertical="center" wrapText="1"/>
    </xf>
    <xf numFmtId="0" fontId="15" fillId="10" borderId="15" xfId="0" applyFont="1" applyFill="1" applyBorder="1" applyAlignment="1">
      <alignment horizontal="justify" vertical="center" wrapText="1"/>
    </xf>
    <xf numFmtId="9" fontId="8" fillId="0" borderId="1" xfId="0" applyNumberFormat="1" applyFont="1" applyBorder="1" applyAlignment="1">
      <alignment horizontal="right" vertical="center" wrapText="1"/>
    </xf>
    <xf numFmtId="3" fontId="8" fillId="8" borderId="7" xfId="0" applyNumberFormat="1" applyFont="1" applyFill="1" applyBorder="1"/>
    <xf numFmtId="3" fontId="8" fillId="0" borderId="17" xfId="0" applyNumberFormat="1" applyFont="1" applyBorder="1"/>
    <xf numFmtId="3" fontId="8" fillId="8" borderId="1" xfId="0" applyNumberFormat="1" applyFont="1" applyFill="1" applyBorder="1"/>
    <xf numFmtId="3" fontId="19" fillId="0" borderId="1" xfId="0" applyNumberFormat="1" applyFont="1" applyBorder="1" applyAlignment="1">
      <alignment horizontal="center" vertical="center"/>
    </xf>
    <xf numFmtId="3" fontId="20" fillId="11" borderId="1" xfId="0" applyNumberFormat="1" applyFont="1" applyFill="1" applyBorder="1" applyProtection="1">
      <protection locked="0"/>
    </xf>
    <xf numFmtId="3" fontId="23" fillId="0" borderId="18" xfId="0" applyNumberFormat="1" applyFont="1" applyBorder="1" applyAlignment="1">
      <alignment horizontal="justify" vertical="center" wrapText="1"/>
    </xf>
    <xf numFmtId="3" fontId="23" fillId="0" borderId="2" xfId="0" applyNumberFormat="1" applyFont="1" applyBorder="1" applyAlignment="1">
      <alignment horizontal="justify" vertical="center" wrapText="1"/>
    </xf>
    <xf numFmtId="3" fontId="18" fillId="0" borderId="2" xfId="0" applyNumberFormat="1" applyFont="1" applyBorder="1" applyAlignment="1">
      <alignment horizontal="justify" vertical="center" wrapText="1"/>
    </xf>
    <xf numFmtId="3" fontId="23" fillId="7" borderId="1" xfId="0" applyNumberFormat="1" applyFont="1" applyFill="1" applyBorder="1" applyAlignment="1">
      <alignment horizontal="right" vertical="center" wrapText="1"/>
    </xf>
    <xf numFmtId="3" fontId="18" fillId="13" borderId="2" xfId="0" applyNumberFormat="1" applyFont="1" applyFill="1" applyBorder="1" applyAlignment="1">
      <alignment horizontal="right" vertical="center" wrapText="1"/>
    </xf>
    <xf numFmtId="3" fontId="23" fillId="7" borderId="2" xfId="0" applyNumberFormat="1" applyFont="1" applyFill="1" applyBorder="1" applyAlignment="1">
      <alignment horizontal="right" vertical="center" wrapText="1"/>
    </xf>
    <xf numFmtId="3" fontId="8" fillId="6" borderId="1" xfId="0" applyNumberFormat="1" applyFont="1" applyFill="1" applyBorder="1" applyAlignment="1">
      <alignment horizontal="right" vertical="center" wrapText="1"/>
    </xf>
    <xf numFmtId="3" fontId="8" fillId="5" borderId="1" xfId="0" applyNumberFormat="1" applyFont="1" applyFill="1" applyBorder="1" applyAlignment="1">
      <alignment horizontal="right" vertical="center" wrapText="1"/>
    </xf>
    <xf numFmtId="9" fontId="8" fillId="4" borderId="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top"/>
    </xf>
    <xf numFmtId="3" fontId="8" fillId="0" borderId="3" xfId="0" applyNumberFormat="1" applyFont="1" applyBorder="1" applyAlignment="1">
      <alignment horizontal="right" vertical="center" wrapText="1"/>
    </xf>
    <xf numFmtId="0" fontId="18" fillId="4" borderId="1" xfId="0" applyFont="1" applyFill="1" applyBorder="1" applyAlignment="1" applyProtection="1">
      <alignment horizontal="center" vertical="top" wrapText="1"/>
      <protection locked="0"/>
    </xf>
    <xf numFmtId="0" fontId="18" fillId="0" borderId="1" xfId="0" applyFont="1" applyBorder="1" applyAlignment="1">
      <alignment vertical="top" wrapText="1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18" fillId="7" borderId="1" xfId="0" applyFont="1" applyFill="1" applyBorder="1" applyAlignment="1">
      <alignment horizontal="right" vertical="top" wrapText="1"/>
    </xf>
    <xf numFmtId="0" fontId="18" fillId="7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18" fillId="14" borderId="13" xfId="0" applyFont="1" applyFill="1" applyBorder="1" applyAlignment="1">
      <alignment vertical="top" wrapText="1"/>
    </xf>
    <xf numFmtId="164" fontId="18" fillId="2" borderId="1" xfId="0" applyNumberFormat="1" applyFont="1" applyFill="1" applyBorder="1" applyAlignment="1" applyProtection="1">
      <alignment horizontal="center" vertical="top" wrapText="1"/>
      <protection locked="0"/>
    </xf>
    <xf numFmtId="9" fontId="18" fillId="0" borderId="1" xfId="0" applyNumberFormat="1" applyFont="1" applyBorder="1" applyAlignment="1">
      <alignment horizontal="right" vertical="center" wrapText="1"/>
    </xf>
    <xf numFmtId="3" fontId="30" fillId="4" borderId="1" xfId="0" applyNumberFormat="1" applyFont="1" applyFill="1" applyBorder="1" applyAlignment="1" applyProtection="1">
      <alignment horizontal="right" vertical="center" wrapText="1"/>
      <protection locked="0"/>
    </xf>
    <xf numFmtId="3" fontId="30" fillId="5" borderId="1" xfId="0" applyNumberFormat="1" applyFont="1" applyFill="1" applyBorder="1" applyAlignment="1" applyProtection="1">
      <alignment horizontal="right" vertical="center" wrapText="1"/>
      <protection locked="0"/>
    </xf>
    <xf numFmtId="9" fontId="23" fillId="0" borderId="1" xfId="0" applyNumberFormat="1" applyFont="1" applyBorder="1" applyAlignment="1">
      <alignment horizontal="right" vertical="center" wrapText="1"/>
    </xf>
    <xf numFmtId="3" fontId="15" fillId="4" borderId="1" xfId="0" applyNumberFormat="1" applyFont="1" applyFill="1" applyBorder="1" applyAlignment="1" applyProtection="1">
      <alignment horizontal="right" vertical="center" wrapText="1"/>
      <protection locked="0"/>
    </xf>
    <xf numFmtId="9" fontId="15" fillId="0" borderId="1" xfId="0" applyNumberFormat="1" applyFont="1" applyBorder="1" applyAlignment="1">
      <alignment horizontal="right" vertical="center" wrapText="1"/>
    </xf>
    <xf numFmtId="0" fontId="17" fillId="0" borderId="0" xfId="0" applyFont="1" applyAlignment="1">
      <alignment vertical="center"/>
    </xf>
    <xf numFmtId="9" fontId="17" fillId="0" borderId="1" xfId="0" applyNumberFormat="1" applyFont="1" applyBorder="1" applyAlignment="1">
      <alignment horizontal="right" vertical="center" wrapText="1"/>
    </xf>
    <xf numFmtId="0" fontId="31" fillId="0" borderId="0" xfId="0" applyFont="1"/>
    <xf numFmtId="0" fontId="15" fillId="0" borderId="0" xfId="0" applyFont="1" applyAlignment="1">
      <alignment horizontal="right" vertical="center"/>
    </xf>
    <xf numFmtId="0" fontId="1" fillId="0" borderId="0" xfId="0" applyFont="1"/>
    <xf numFmtId="3" fontId="18" fillId="4" borderId="1" xfId="0" applyNumberFormat="1" applyFont="1" applyFill="1" applyBorder="1" applyAlignment="1" applyProtection="1">
      <alignment horizontal="right" vertical="center" wrapText="1"/>
      <protection locked="0"/>
    </xf>
    <xf numFmtId="9" fontId="18" fillId="4" borderId="1" xfId="0" applyNumberFormat="1" applyFont="1" applyFill="1" applyBorder="1" applyAlignment="1">
      <alignment horizontal="right" vertical="center" wrapText="1"/>
    </xf>
    <xf numFmtId="9" fontId="18" fillId="5" borderId="1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8" fillId="4" borderId="1" xfId="0" applyFont="1" applyFill="1" applyBorder="1" applyAlignment="1">
      <alignment horizontal="center" vertical="top" wrapText="1"/>
    </xf>
    <xf numFmtId="0" fontId="18" fillId="5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top" wrapText="1"/>
    </xf>
    <xf numFmtId="0" fontId="18" fillId="6" borderId="1" xfId="0" applyFont="1" applyFill="1" applyBorder="1" applyAlignment="1" applyProtection="1">
      <alignment horizontal="center" vertical="top" wrapText="1"/>
      <protection locked="0"/>
    </xf>
    <xf numFmtId="0" fontId="18" fillId="5" borderId="1" xfId="0" applyFont="1" applyFill="1" applyBorder="1" applyAlignment="1" applyProtection="1">
      <alignment horizontal="center" vertical="top" wrapText="1"/>
      <protection locked="0"/>
    </xf>
    <xf numFmtId="0" fontId="18" fillId="0" borderId="1" xfId="0" applyFont="1" applyBorder="1" applyAlignment="1">
      <alignment horizontal="center" vertical="top" wrapText="1"/>
    </xf>
    <xf numFmtId="0" fontId="18" fillId="6" borderId="1" xfId="0" applyFont="1" applyFill="1" applyBorder="1" applyAlignment="1">
      <alignment horizontal="center" vertical="top" wrapText="1"/>
    </xf>
    <xf numFmtId="9" fontId="18" fillId="0" borderId="7" xfId="0" applyNumberFormat="1" applyFont="1" applyBorder="1" applyAlignment="1">
      <alignment horizontal="right" vertical="center" wrapText="1"/>
    </xf>
    <xf numFmtId="9" fontId="8" fillId="4" borderId="7" xfId="0" applyNumberFormat="1" applyFont="1" applyFill="1" applyBorder="1" applyAlignment="1">
      <alignment horizontal="right" vertical="center" wrapText="1"/>
    </xf>
    <xf numFmtId="9" fontId="8" fillId="5" borderId="7" xfId="0" applyNumberFormat="1" applyFont="1" applyFill="1" applyBorder="1" applyAlignment="1">
      <alignment horizontal="right" vertical="center" wrapText="1"/>
    </xf>
    <xf numFmtId="9" fontId="18" fillId="0" borderId="7" xfId="0" applyNumberFormat="1" applyFont="1" applyBorder="1" applyAlignment="1">
      <alignment horizontal="right" vertical="center"/>
    </xf>
    <xf numFmtId="9" fontId="18" fillId="0" borderId="6" xfId="0" applyNumberFormat="1" applyFont="1" applyBorder="1" applyAlignment="1">
      <alignment horizontal="right" vertical="center" wrapText="1"/>
    </xf>
    <xf numFmtId="9" fontId="8" fillId="4" borderId="6" xfId="0" applyNumberFormat="1" applyFont="1" applyFill="1" applyBorder="1" applyAlignment="1">
      <alignment horizontal="right" vertical="center" wrapText="1"/>
    </xf>
    <xf numFmtId="9" fontId="8" fillId="5" borderId="6" xfId="0" applyNumberFormat="1" applyFont="1" applyFill="1" applyBorder="1" applyAlignment="1">
      <alignment horizontal="right" vertical="center" wrapText="1"/>
    </xf>
    <xf numFmtId="9" fontId="18" fillId="0" borderId="6" xfId="0" applyNumberFormat="1" applyFont="1" applyBorder="1" applyAlignment="1">
      <alignment horizontal="right" vertical="center"/>
    </xf>
    <xf numFmtId="3" fontId="8" fillId="4" borderId="6" xfId="0" applyNumberFormat="1" applyFont="1" applyFill="1" applyBorder="1" applyAlignment="1" applyProtection="1">
      <alignment horizontal="right" vertical="center" wrapText="1"/>
      <protection locked="0"/>
    </xf>
    <xf numFmtId="3" fontId="8" fillId="6" borderId="6" xfId="0" applyNumberFormat="1" applyFont="1" applyFill="1" applyBorder="1" applyAlignment="1">
      <alignment horizontal="right" vertical="center" wrapText="1"/>
    </xf>
    <xf numFmtId="3" fontId="8" fillId="5" borderId="6" xfId="0" applyNumberFormat="1" applyFont="1" applyFill="1" applyBorder="1" applyAlignment="1">
      <alignment horizontal="right" vertical="center" wrapText="1"/>
    </xf>
    <xf numFmtId="9" fontId="8" fillId="0" borderId="6" xfId="0" applyNumberFormat="1" applyFont="1" applyBorder="1" applyAlignment="1">
      <alignment horizontal="right" vertical="center" wrapText="1"/>
    </xf>
    <xf numFmtId="0" fontId="18" fillId="0" borderId="0" xfId="0" applyFont="1" applyAlignment="1">
      <alignment vertical="top" wrapText="1"/>
    </xf>
    <xf numFmtId="0" fontId="18" fillId="13" borderId="13" xfId="0" applyFont="1" applyFill="1" applyBorder="1" applyAlignment="1">
      <alignment horizontal="left" vertical="top" wrapText="1"/>
    </xf>
    <xf numFmtId="3" fontId="18" fillId="7" borderId="9" xfId="0" applyNumberFormat="1" applyFont="1" applyFill="1" applyBorder="1" applyAlignment="1">
      <alignment horizontal="right" vertical="center" wrapText="1"/>
    </xf>
    <xf numFmtId="3" fontId="18" fillId="7" borderId="22" xfId="0" applyNumberFormat="1" applyFont="1" applyFill="1" applyBorder="1" applyAlignment="1">
      <alignment horizontal="right" vertical="center" wrapText="1"/>
    </xf>
    <xf numFmtId="3" fontId="18" fillId="7" borderId="10" xfId="0" applyNumberFormat="1" applyFont="1" applyFill="1" applyBorder="1" applyAlignment="1">
      <alignment horizontal="right" vertical="center" wrapText="1"/>
    </xf>
    <xf numFmtId="9" fontId="18" fillId="7" borderId="26" xfId="0" applyNumberFormat="1" applyFont="1" applyFill="1" applyBorder="1" applyAlignment="1">
      <alignment horizontal="right" vertical="center" wrapText="1"/>
    </xf>
    <xf numFmtId="3" fontId="18" fillId="13" borderId="9" xfId="0" applyNumberFormat="1" applyFont="1" applyFill="1" applyBorder="1" applyAlignment="1">
      <alignment horizontal="right" vertical="center" wrapText="1"/>
    </xf>
    <xf numFmtId="3" fontId="18" fillId="13" borderId="22" xfId="0" applyNumberFormat="1" applyFont="1" applyFill="1" applyBorder="1" applyAlignment="1">
      <alignment horizontal="right" vertical="center" wrapText="1"/>
    </xf>
    <xf numFmtId="3" fontId="18" fillId="13" borderId="10" xfId="0" applyNumberFormat="1" applyFont="1" applyFill="1" applyBorder="1" applyAlignment="1">
      <alignment horizontal="right" vertical="center" wrapText="1"/>
    </xf>
    <xf numFmtId="9" fontId="18" fillId="13" borderId="26" xfId="0" applyNumberFormat="1" applyFont="1" applyFill="1" applyBorder="1" applyAlignment="1">
      <alignment horizontal="right" vertical="center" wrapText="1"/>
    </xf>
    <xf numFmtId="9" fontId="18" fillId="13" borderId="9" xfId="0" applyNumberFormat="1" applyFont="1" applyFill="1" applyBorder="1" applyAlignment="1">
      <alignment horizontal="right" vertical="center" wrapText="1"/>
    </xf>
    <xf numFmtId="9" fontId="18" fillId="13" borderId="10" xfId="0" applyNumberFormat="1" applyFont="1" applyFill="1" applyBorder="1" applyAlignment="1">
      <alignment horizontal="right" vertical="center"/>
    </xf>
    <xf numFmtId="9" fontId="18" fillId="13" borderId="26" xfId="0" applyNumberFormat="1" applyFont="1" applyFill="1" applyBorder="1" applyAlignment="1">
      <alignment horizontal="right" vertical="center"/>
    </xf>
    <xf numFmtId="3" fontId="8" fillId="15" borderId="21" xfId="0" applyNumberFormat="1" applyFont="1" applyFill="1" applyBorder="1" applyAlignment="1">
      <alignment horizontal="right" vertical="center" wrapText="1"/>
    </xf>
    <xf numFmtId="3" fontId="18" fillId="15" borderId="21" xfId="0" applyNumberFormat="1" applyFont="1" applyFill="1" applyBorder="1" applyAlignment="1">
      <alignment horizontal="right" vertical="center" wrapText="1"/>
    </xf>
    <xf numFmtId="9" fontId="18" fillId="15" borderId="8" xfId="0" applyNumberFormat="1" applyFont="1" applyFill="1" applyBorder="1" applyAlignment="1">
      <alignment horizontal="right" vertical="center"/>
    </xf>
    <xf numFmtId="3" fontId="22" fillId="15" borderId="13" xfId="0" applyNumberFormat="1" applyFont="1" applyFill="1" applyBorder="1" applyAlignment="1">
      <alignment horizontal="right" vertical="center" wrapText="1"/>
    </xf>
    <xf numFmtId="3" fontId="22" fillId="15" borderId="21" xfId="0" applyNumberFormat="1" applyFont="1" applyFill="1" applyBorder="1" applyAlignment="1">
      <alignment horizontal="right" vertical="center" wrapText="1"/>
    </xf>
    <xf numFmtId="9" fontId="18" fillId="15" borderId="13" xfId="0" applyNumberFormat="1" applyFont="1" applyFill="1" applyBorder="1" applyAlignment="1">
      <alignment horizontal="right" vertical="center"/>
    </xf>
    <xf numFmtId="9" fontId="18" fillId="15" borderId="21" xfId="0" applyNumberFormat="1" applyFont="1" applyFill="1" applyBorder="1" applyAlignment="1">
      <alignment horizontal="right" vertical="center"/>
    </xf>
    <xf numFmtId="3" fontId="8" fillId="4" borderId="7" xfId="0" applyNumberFormat="1" applyFont="1" applyFill="1" applyBorder="1" applyAlignment="1" applyProtection="1">
      <alignment horizontal="right" vertical="center" wrapText="1"/>
      <protection locked="0"/>
    </xf>
    <xf numFmtId="3" fontId="8" fillId="6" borderId="7" xfId="0" applyNumberFormat="1" applyFont="1" applyFill="1" applyBorder="1" applyAlignment="1">
      <alignment horizontal="right" vertical="center" wrapText="1"/>
    </xf>
    <xf numFmtId="3" fontId="8" fillId="5" borderId="7" xfId="0" applyNumberFormat="1" applyFont="1" applyFill="1" applyBorder="1" applyAlignment="1">
      <alignment horizontal="right" vertical="center" wrapText="1"/>
    </xf>
    <xf numFmtId="9" fontId="8" fillId="0" borderId="7" xfId="0" applyNumberFormat="1" applyFont="1" applyBorder="1" applyAlignment="1">
      <alignment horizontal="right" vertical="center" wrapText="1"/>
    </xf>
    <xf numFmtId="9" fontId="18" fillId="7" borderId="9" xfId="0" applyNumberFormat="1" applyFont="1" applyFill="1" applyBorder="1" applyAlignment="1">
      <alignment horizontal="right" vertical="center" wrapText="1"/>
    </xf>
    <xf numFmtId="9" fontId="18" fillId="7" borderId="10" xfId="0" applyNumberFormat="1" applyFont="1" applyFill="1" applyBorder="1" applyAlignment="1">
      <alignment horizontal="right" vertical="center"/>
    </xf>
    <xf numFmtId="9" fontId="18" fillId="7" borderId="26" xfId="0" applyNumberFormat="1" applyFont="1" applyFill="1" applyBorder="1" applyAlignment="1">
      <alignment horizontal="right" vertical="center"/>
    </xf>
    <xf numFmtId="9" fontId="15" fillId="4" borderId="7" xfId="0" applyNumberFormat="1" applyFont="1" applyFill="1" applyBorder="1" applyAlignment="1">
      <alignment horizontal="right" vertical="center" wrapText="1"/>
    </xf>
    <xf numFmtId="9" fontId="15" fillId="5" borderId="7" xfId="0" applyNumberFormat="1" applyFont="1" applyFill="1" applyBorder="1" applyAlignment="1">
      <alignment horizontal="right" vertical="center" wrapText="1"/>
    </xf>
    <xf numFmtId="9" fontId="23" fillId="0" borderId="7" xfId="0" applyNumberFormat="1" applyFont="1" applyBorder="1" applyAlignment="1">
      <alignment horizontal="right" vertical="center"/>
    </xf>
    <xf numFmtId="3" fontId="8" fillId="14" borderId="22" xfId="0" applyNumberFormat="1" applyFont="1" applyFill="1" applyBorder="1" applyAlignment="1" applyProtection="1">
      <alignment horizontal="right" vertical="center" wrapText="1"/>
      <protection locked="0"/>
    </xf>
    <xf numFmtId="3" fontId="8" fillId="14" borderId="21" xfId="0" applyNumberFormat="1" applyFont="1" applyFill="1" applyBorder="1" applyAlignment="1">
      <alignment horizontal="right" vertical="center" wrapText="1"/>
    </xf>
    <xf numFmtId="9" fontId="8" fillId="14" borderId="8" xfId="0" applyNumberFormat="1" applyFont="1" applyFill="1" applyBorder="1" applyAlignment="1">
      <alignment horizontal="right" vertical="center" wrapText="1"/>
    </xf>
    <xf numFmtId="3" fontId="20" fillId="14" borderId="13" xfId="0" applyNumberFormat="1" applyFont="1" applyFill="1" applyBorder="1" applyAlignment="1" applyProtection="1">
      <alignment horizontal="right" vertical="center" wrapText="1"/>
      <protection locked="0"/>
    </xf>
    <xf numFmtId="3" fontId="20" fillId="14" borderId="21" xfId="0" applyNumberFormat="1" applyFont="1" applyFill="1" applyBorder="1" applyAlignment="1" applyProtection="1">
      <alignment horizontal="right" vertical="center" wrapText="1"/>
      <protection locked="0"/>
    </xf>
    <xf numFmtId="3" fontId="8" fillId="14" borderId="13" xfId="0" applyNumberFormat="1" applyFont="1" applyFill="1" applyBorder="1" applyAlignment="1" applyProtection="1">
      <alignment horizontal="right" vertical="center" wrapText="1"/>
      <protection locked="0"/>
    </xf>
    <xf numFmtId="3" fontId="8" fillId="17" borderId="1" xfId="0" applyNumberFormat="1" applyFont="1" applyFill="1" applyBorder="1" applyAlignment="1" applyProtection="1">
      <alignment horizontal="right" vertical="center" wrapText="1"/>
      <protection locked="0"/>
    </xf>
    <xf numFmtId="3" fontId="33" fillId="4" borderId="1" xfId="0" applyNumberFormat="1" applyFont="1" applyFill="1" applyBorder="1" applyAlignment="1" applyProtection="1">
      <alignment horizontal="right" vertical="center" wrapText="1"/>
      <protection locked="0"/>
    </xf>
    <xf numFmtId="3" fontId="34" fillId="4" borderId="1" xfId="0" applyNumberFormat="1" applyFont="1" applyFill="1" applyBorder="1" applyAlignment="1" applyProtection="1">
      <alignment horizontal="right" vertical="center" wrapText="1"/>
      <protection locked="0"/>
    </xf>
    <xf numFmtId="3" fontId="33" fillId="4" borderId="6" xfId="0" applyNumberFormat="1" applyFont="1" applyFill="1" applyBorder="1" applyAlignment="1" applyProtection="1">
      <alignment horizontal="right" vertical="center" wrapText="1"/>
      <protection locked="0"/>
    </xf>
    <xf numFmtId="3" fontId="33" fillId="5" borderId="1" xfId="0" applyNumberFormat="1" applyFont="1" applyFill="1" applyBorder="1" applyAlignment="1" applyProtection="1">
      <alignment horizontal="right" vertical="center" wrapText="1"/>
      <protection locked="0"/>
    </xf>
    <xf numFmtId="3" fontId="34" fillId="5" borderId="1" xfId="0" applyNumberFormat="1" applyFont="1" applyFill="1" applyBorder="1" applyAlignment="1" applyProtection="1">
      <alignment horizontal="right" vertical="center" wrapText="1"/>
      <protection locked="0"/>
    </xf>
    <xf numFmtId="3" fontId="33" fillId="5" borderId="6" xfId="0" applyNumberFormat="1" applyFont="1" applyFill="1" applyBorder="1" applyAlignment="1" applyProtection="1">
      <alignment horizontal="right" vertical="center" wrapText="1"/>
      <protection locked="0"/>
    </xf>
    <xf numFmtId="3" fontId="33" fillId="6" borderId="15" xfId="0" applyNumberFormat="1" applyFont="1" applyFill="1" applyBorder="1" applyAlignment="1" applyProtection="1">
      <alignment horizontal="right" vertical="center" wrapText="1"/>
      <protection locked="0"/>
    </xf>
    <xf numFmtId="3" fontId="34" fillId="6" borderId="15" xfId="0" applyNumberFormat="1" applyFont="1" applyFill="1" applyBorder="1" applyAlignment="1" applyProtection="1">
      <alignment horizontal="right" vertical="center" wrapText="1"/>
      <protection locked="0"/>
    </xf>
    <xf numFmtId="3" fontId="33" fillId="6" borderId="24" xfId="0" applyNumberFormat="1" applyFont="1" applyFill="1" applyBorder="1" applyAlignment="1" applyProtection="1">
      <alignment horizontal="right" vertical="center" wrapText="1"/>
      <protection locked="0"/>
    </xf>
    <xf numFmtId="3" fontId="33" fillId="6" borderId="1" xfId="0" applyNumberFormat="1" applyFont="1" applyFill="1" applyBorder="1" applyAlignment="1" applyProtection="1">
      <alignment horizontal="right" vertical="center" wrapText="1"/>
      <protection locked="0"/>
    </xf>
    <xf numFmtId="9" fontId="1" fillId="0" borderId="0" xfId="0" applyNumberFormat="1" applyFont="1" applyAlignment="1">
      <alignment vertical="center"/>
    </xf>
    <xf numFmtId="3" fontId="33" fillId="17" borderId="1" xfId="0" applyNumberFormat="1" applyFont="1" applyFill="1" applyBorder="1" applyAlignment="1" applyProtection="1">
      <alignment horizontal="right" vertical="center" wrapText="1"/>
      <protection locked="0"/>
    </xf>
    <xf numFmtId="3" fontId="33" fillId="4" borderId="7" xfId="0" applyNumberFormat="1" applyFont="1" applyFill="1" applyBorder="1" applyAlignment="1" applyProtection="1">
      <alignment horizontal="right" vertical="center" wrapText="1"/>
      <protection locked="0"/>
    </xf>
    <xf numFmtId="3" fontId="33" fillId="5" borderId="7" xfId="0" applyNumberFormat="1" applyFont="1" applyFill="1" applyBorder="1" applyAlignment="1" applyProtection="1">
      <alignment horizontal="right" vertical="center" wrapText="1"/>
      <protection locked="0"/>
    </xf>
    <xf numFmtId="3" fontId="33" fillId="6" borderId="17" xfId="0" applyNumberFormat="1" applyFont="1" applyFill="1" applyBorder="1" applyAlignment="1" applyProtection="1">
      <alignment wrapText="1"/>
      <protection locked="0"/>
    </xf>
    <xf numFmtId="3" fontId="33" fillId="6" borderId="16" xfId="0" applyNumberFormat="1" applyFont="1" applyFill="1" applyBorder="1" applyAlignment="1" applyProtection="1">
      <alignment horizontal="right" vertical="center" wrapText="1"/>
      <protection locked="0"/>
    </xf>
    <xf numFmtId="3" fontId="8" fillId="14" borderId="2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Protection="1">
      <protection hidden="1"/>
    </xf>
    <xf numFmtId="0" fontId="8" fillId="0" borderId="0" xfId="0" applyFont="1" applyProtection="1">
      <protection hidden="1"/>
    </xf>
    <xf numFmtId="3" fontId="4" fillId="8" borderId="0" xfId="0" applyNumberFormat="1" applyFont="1" applyFill="1"/>
    <xf numFmtId="0" fontId="25" fillId="0" borderId="0" xfId="0" applyFont="1" applyAlignment="1">
      <alignment vertical="center"/>
    </xf>
    <xf numFmtId="9" fontId="18" fillId="0" borderId="3" xfId="0" applyNumberFormat="1" applyFont="1" applyBorder="1" applyAlignment="1">
      <alignment horizontal="right" vertical="center" wrapText="1"/>
    </xf>
    <xf numFmtId="0" fontId="27" fillId="0" borderId="0" xfId="0" applyFont="1" applyAlignment="1">
      <alignment vertical="top"/>
    </xf>
    <xf numFmtId="3" fontId="33" fillId="0" borderId="2" xfId="0" applyNumberFormat="1" applyFont="1" applyBorder="1" applyAlignment="1" applyProtection="1">
      <alignment horizontal="right" vertical="center" wrapText="1"/>
      <protection locked="0"/>
    </xf>
    <xf numFmtId="9" fontId="8" fillId="0" borderId="3" xfId="0" applyNumberFormat="1" applyFont="1" applyBorder="1" applyAlignment="1">
      <alignment horizontal="right" vertical="center" wrapText="1"/>
    </xf>
    <xf numFmtId="3" fontId="33" fillId="0" borderId="3" xfId="0" applyNumberFormat="1" applyFont="1" applyBorder="1" applyAlignment="1" applyProtection="1">
      <alignment horizontal="right" vertical="center" wrapText="1"/>
      <protection locked="0"/>
    </xf>
    <xf numFmtId="3" fontId="8" fillId="0" borderId="3" xfId="0" applyNumberFormat="1" applyFont="1" applyBorder="1" applyAlignment="1" applyProtection="1">
      <alignment horizontal="right" vertical="center" wrapText="1"/>
      <protection locked="0"/>
    </xf>
    <xf numFmtId="9" fontId="18" fillId="0" borderId="3" xfId="0" applyNumberFormat="1" applyFont="1" applyBorder="1" applyAlignment="1">
      <alignment horizontal="right" vertical="center"/>
    </xf>
    <xf numFmtId="10" fontId="18" fillId="0" borderId="3" xfId="0" applyNumberFormat="1" applyFont="1" applyBorder="1" applyAlignment="1">
      <alignment horizontal="right" wrapText="1"/>
    </xf>
    <xf numFmtId="9" fontId="18" fillId="6" borderId="1" xfId="2" applyFont="1" applyFill="1" applyBorder="1" applyAlignment="1" applyProtection="1">
      <alignment horizontal="center" vertical="top" wrapText="1"/>
      <protection locked="0"/>
    </xf>
    <xf numFmtId="9" fontId="33" fillId="6" borderId="15" xfId="2" applyFont="1" applyFill="1" applyBorder="1" applyAlignment="1" applyProtection="1">
      <alignment horizontal="right" vertical="center" wrapText="1"/>
      <protection locked="0"/>
    </xf>
    <xf numFmtId="9" fontId="18" fillId="7" borderId="2" xfId="2" applyFont="1" applyFill="1" applyBorder="1" applyAlignment="1">
      <alignment horizontal="right" vertical="center" wrapText="1"/>
    </xf>
    <xf numFmtId="9" fontId="18" fillId="7" borderId="1" xfId="2" applyFont="1" applyFill="1" applyBorder="1" applyAlignment="1">
      <alignment horizontal="right" vertical="center" wrapText="1"/>
    </xf>
    <xf numFmtId="9" fontId="33" fillId="6" borderId="24" xfId="2" applyFont="1" applyFill="1" applyBorder="1" applyAlignment="1" applyProtection="1">
      <alignment horizontal="right" vertical="center" wrapText="1"/>
      <protection locked="0"/>
    </xf>
    <xf numFmtId="9" fontId="18" fillId="7" borderId="15" xfId="2" applyFont="1" applyFill="1" applyBorder="1" applyAlignment="1">
      <alignment horizontal="right" vertical="center" wrapText="1"/>
    </xf>
    <xf numFmtId="9" fontId="33" fillId="6" borderId="1" xfId="2" applyFont="1" applyFill="1" applyBorder="1" applyAlignment="1" applyProtection="1">
      <alignment horizontal="right" vertical="center" wrapText="1"/>
      <protection locked="0"/>
    </xf>
    <xf numFmtId="9" fontId="10" fillId="0" borderId="0" xfId="2" applyFont="1" applyAlignment="1">
      <alignment vertical="center"/>
    </xf>
    <xf numFmtId="9" fontId="18" fillId="6" borderId="1" xfId="2" applyFont="1" applyFill="1" applyBorder="1" applyAlignment="1">
      <alignment horizontal="right" vertical="center" wrapText="1"/>
    </xf>
    <xf numFmtId="9" fontId="25" fillId="0" borderId="0" xfId="2" applyFont="1" applyAlignment="1">
      <alignment vertical="top"/>
    </xf>
    <xf numFmtId="9" fontId="8" fillId="0" borderId="0" xfId="2" applyFont="1"/>
    <xf numFmtId="9" fontId="4" fillId="0" borderId="0" xfId="2" applyFont="1"/>
    <xf numFmtId="9" fontId="27" fillId="0" borderId="0" xfId="2" applyFont="1"/>
    <xf numFmtId="9" fontId="18" fillId="15" borderId="21" xfId="2" applyFont="1" applyFill="1" applyBorder="1" applyAlignment="1">
      <alignment horizontal="right" vertical="center"/>
    </xf>
    <xf numFmtId="9" fontId="33" fillId="0" borderId="3" xfId="2" applyFont="1" applyBorder="1" applyAlignment="1" applyProtection="1">
      <alignment horizontal="right" vertical="center" wrapText="1"/>
      <protection locked="0"/>
    </xf>
    <xf numFmtId="9" fontId="33" fillId="6" borderId="16" xfId="2" applyFont="1" applyFill="1" applyBorder="1" applyAlignment="1" applyProtection="1">
      <alignment horizontal="right" vertical="center" wrapText="1"/>
      <protection locked="0"/>
    </xf>
    <xf numFmtId="9" fontId="18" fillId="7" borderId="22" xfId="2" applyFont="1" applyFill="1" applyBorder="1" applyAlignment="1">
      <alignment horizontal="right" vertical="center" wrapText="1"/>
    </xf>
    <xf numFmtId="9" fontId="8" fillId="0" borderId="0" xfId="2" applyFont="1" applyAlignment="1">
      <alignment vertical="top" wrapText="1"/>
    </xf>
    <xf numFmtId="9" fontId="8" fillId="14" borderId="21" xfId="2" applyFont="1" applyFill="1" applyBorder="1" applyAlignment="1">
      <alignment horizontal="right" vertical="center" wrapText="1"/>
    </xf>
    <xf numFmtId="9" fontId="18" fillId="0" borderId="0" xfId="2" applyFont="1" applyAlignment="1">
      <alignment vertical="top" wrapText="1"/>
    </xf>
    <xf numFmtId="9" fontId="34" fillId="6" borderId="15" xfId="2" applyFont="1" applyFill="1" applyBorder="1" applyAlignment="1" applyProtection="1">
      <alignment horizontal="right" vertical="center" wrapText="1"/>
      <protection locked="0"/>
    </xf>
    <xf numFmtId="9" fontId="8" fillId="0" borderId="0" xfId="2" applyFont="1" applyAlignment="1">
      <alignment wrapText="1"/>
    </xf>
    <xf numFmtId="9" fontId="18" fillId="13" borderId="10" xfId="2" applyFont="1" applyFill="1" applyBorder="1" applyAlignment="1">
      <alignment horizontal="right" vertical="center" wrapText="1"/>
    </xf>
    <xf numFmtId="9" fontId="4" fillId="8" borderId="0" xfId="2" applyFont="1" applyFill="1"/>
    <xf numFmtId="9" fontId="0" fillId="0" borderId="0" xfId="2" applyFont="1"/>
    <xf numFmtId="9" fontId="4" fillId="0" borderId="0" xfId="2" applyFont="1" applyProtection="1">
      <protection hidden="1"/>
    </xf>
    <xf numFmtId="3" fontId="33" fillId="17" borderId="2" xfId="0" applyNumberFormat="1" applyFont="1" applyFill="1" applyBorder="1" applyAlignment="1" applyProtection="1">
      <alignment horizontal="right" vertical="center" wrapText="1"/>
      <protection locked="0"/>
    </xf>
    <xf numFmtId="3" fontId="8" fillId="5" borderId="15" xfId="0" applyNumberFormat="1" applyFont="1" applyFill="1" applyBorder="1" applyAlignment="1">
      <alignment horizontal="right" vertical="center" wrapText="1"/>
    </xf>
    <xf numFmtId="3" fontId="8" fillId="6" borderId="17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Border="1"/>
    <xf numFmtId="0" fontId="1" fillId="0" borderId="5" xfId="0" applyFont="1" applyFill="1" applyBorder="1"/>
    <xf numFmtId="0" fontId="32" fillId="0" borderId="27" xfId="0" applyFont="1" applyFill="1" applyBorder="1" applyAlignment="1">
      <alignment horizontal="left"/>
    </xf>
    <xf numFmtId="0" fontId="1" fillId="0" borderId="4" xfId="0" applyFont="1" applyFill="1" applyBorder="1"/>
    <xf numFmtId="0" fontId="1" fillId="0" borderId="19" xfId="0" applyFont="1" applyFill="1" applyBorder="1" applyAlignment="1">
      <alignment horizontal="left"/>
    </xf>
    <xf numFmtId="0" fontId="36" fillId="0" borderId="19" xfId="0" applyFont="1" applyFill="1" applyBorder="1" applyAlignment="1">
      <alignment horizontal="left"/>
    </xf>
    <xf numFmtId="0" fontId="37" fillId="0" borderId="19" xfId="0" applyFont="1" applyFill="1" applyBorder="1" applyAlignment="1">
      <alignment horizontal="left"/>
    </xf>
    <xf numFmtId="0" fontId="1" fillId="0" borderId="19" xfId="0" applyFont="1" applyFill="1" applyBorder="1" applyAlignment="1">
      <alignment horizontal="center"/>
    </xf>
    <xf numFmtId="0" fontId="1" fillId="0" borderId="18" xfId="0" applyFont="1" applyFill="1" applyBorder="1"/>
    <xf numFmtId="0" fontId="1" fillId="0" borderId="18" xfId="0" applyFont="1" applyFill="1" applyBorder="1" applyAlignment="1">
      <alignment horizontal="left"/>
    </xf>
    <xf numFmtId="0" fontId="38" fillId="0" borderId="16" xfId="0" applyFont="1" applyFill="1" applyBorder="1" applyAlignment="1">
      <alignment horizontal="center"/>
    </xf>
    <xf numFmtId="0" fontId="38" fillId="0" borderId="20" xfId="0" applyFont="1" applyFill="1" applyBorder="1" applyAlignment="1">
      <alignment horizontal="center"/>
    </xf>
    <xf numFmtId="0" fontId="38" fillId="0" borderId="24" xfId="0" applyFont="1" applyFill="1" applyBorder="1"/>
    <xf numFmtId="0" fontId="38" fillId="0" borderId="0" xfId="0" applyFont="1" applyFill="1" applyAlignment="1">
      <alignment horizontal="center"/>
    </xf>
    <xf numFmtId="0" fontId="38" fillId="0" borderId="24" xfId="0" applyFont="1" applyFill="1" applyBorder="1" applyAlignment="1">
      <alignment horizontal="center"/>
    </xf>
    <xf numFmtId="164" fontId="18" fillId="8" borderId="1" xfId="0" applyNumberFormat="1" applyFont="1" applyFill="1" applyBorder="1" applyAlignment="1">
      <alignment horizontal="center" vertical="top" wrapText="1"/>
    </xf>
    <xf numFmtId="0" fontId="18" fillId="18" borderId="1" xfId="0" applyFont="1" applyFill="1" applyBorder="1" applyAlignment="1">
      <alignment vertical="center" wrapText="1"/>
    </xf>
    <xf numFmtId="0" fontId="8" fillId="18" borderId="1" xfId="0" applyFont="1" applyFill="1" applyBorder="1"/>
    <xf numFmtId="0" fontId="8" fillId="18" borderId="1" xfId="0" applyFont="1" applyFill="1" applyBorder="1" applyAlignment="1">
      <alignment vertical="center" wrapText="1"/>
    </xf>
    <xf numFmtId="0" fontId="18" fillId="18" borderId="2" xfId="0" applyFont="1" applyFill="1" applyBorder="1" applyAlignment="1">
      <alignment vertical="center" wrapText="1"/>
    </xf>
    <xf numFmtId="0" fontId="18" fillId="18" borderId="0" xfId="0" applyFont="1" applyFill="1" applyAlignment="1">
      <alignment vertical="center" wrapText="1"/>
    </xf>
    <xf numFmtId="3" fontId="18" fillId="6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19" borderId="1" xfId="0" applyFont="1" applyFill="1" applyBorder="1" applyAlignment="1" applyProtection="1">
      <alignment vertical="top" wrapText="1"/>
      <protection locked="0"/>
    </xf>
    <xf numFmtId="0" fontId="8" fillId="0" borderId="7" xfId="0" applyFont="1" applyBorder="1" applyAlignment="1" applyProtection="1">
      <alignment vertical="top" wrapText="1"/>
      <protection locked="0"/>
    </xf>
    <xf numFmtId="0" fontId="15" fillId="0" borderId="1" xfId="0" applyFont="1" applyBorder="1" applyAlignment="1" applyProtection="1">
      <alignment vertical="top" wrapText="1"/>
      <protection locked="0"/>
    </xf>
  </cellXfs>
  <cellStyles count="3">
    <cellStyle name="Euro" xfId="1"/>
    <cellStyle name="Normal" xfId="0" builtinId="0"/>
    <cellStyle name="Pourcentage" xfId="2" builtinId="5"/>
  </cellStyles>
  <dxfs count="846"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</dxfs>
  <tableStyles count="0" defaultTableStyle="TableStyleMedium2" defaultPivotStyle="PivotStyleLight16"/>
  <colors>
    <mruColors>
      <color rgb="FFFFE7FC"/>
      <color rgb="FFF5C7F5"/>
      <color rgb="FFFFCC66"/>
      <color rgb="FFFFCC00"/>
      <color rgb="FFFFFFCC"/>
      <color rgb="FFFFD13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77</xdr:row>
      <xdr:rowOff>50800</xdr:rowOff>
    </xdr:from>
    <xdr:to>
      <xdr:col>2</xdr:col>
      <xdr:colOff>266700</xdr:colOff>
      <xdr:row>79</xdr:row>
      <xdr:rowOff>215900</xdr:rowOff>
    </xdr:to>
    <xdr:sp macro="" textlink="">
      <xdr:nvSpPr>
        <xdr:cNvPr id="2" name="Accolade fermante 1">
          <a:extLst>
            <a:ext uri="{FF2B5EF4-FFF2-40B4-BE49-F238E27FC236}">
              <a16:creationId xmlns:a16="http://schemas.microsoft.com/office/drawing/2014/main" id="{0B1DCCA8-59EA-4651-9E69-145C8D0B6A85}"/>
            </a:ext>
          </a:extLst>
        </xdr:cNvPr>
        <xdr:cNvSpPr/>
      </xdr:nvSpPr>
      <xdr:spPr>
        <a:xfrm>
          <a:off x="6718300" y="12747625"/>
          <a:ext cx="254000" cy="6223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2</xdr:col>
      <xdr:colOff>0</xdr:colOff>
      <xdr:row>80</xdr:row>
      <xdr:rowOff>0</xdr:rowOff>
    </xdr:from>
    <xdr:to>
      <xdr:col>2</xdr:col>
      <xdr:colOff>254000</xdr:colOff>
      <xdr:row>82</xdr:row>
      <xdr:rowOff>0</xdr:rowOff>
    </xdr:to>
    <xdr:sp macro="" textlink="">
      <xdr:nvSpPr>
        <xdr:cNvPr id="3" name="Accolade fermante 2">
          <a:extLst>
            <a:ext uri="{FF2B5EF4-FFF2-40B4-BE49-F238E27FC236}">
              <a16:creationId xmlns:a16="http://schemas.microsoft.com/office/drawing/2014/main" id="{88C40D5F-0348-40CA-9526-CEAE138AC42A}"/>
            </a:ext>
          </a:extLst>
        </xdr:cNvPr>
        <xdr:cNvSpPr/>
      </xdr:nvSpPr>
      <xdr:spPr>
        <a:xfrm>
          <a:off x="6705600" y="13382625"/>
          <a:ext cx="254000" cy="4572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fitToPage="1"/>
  </sheetPr>
  <dimension ref="A1:J29"/>
  <sheetViews>
    <sheetView zoomScaleNormal="100" workbookViewId="0">
      <selection activeCell="C26" sqref="C26"/>
    </sheetView>
  </sheetViews>
  <sheetFormatPr baseColWidth="10" defaultColWidth="11.5703125" defaultRowHeight="12.75" x14ac:dyDescent="0.2"/>
  <cols>
    <col min="1" max="1" width="4.7109375" style="275" customWidth="1"/>
    <col min="2" max="2" width="60.42578125" style="274" bestFit="1" customWidth="1"/>
    <col min="3" max="3" width="11.5703125" style="289"/>
    <col min="4" max="4" width="7.28515625" style="274" customWidth="1"/>
    <col min="5" max="5" width="4.7109375" style="275" customWidth="1"/>
    <col min="6" max="6" width="64" style="274" bestFit="1" customWidth="1"/>
    <col min="7" max="7" width="11.5703125" style="289"/>
    <col min="8" max="16384" width="11.5703125" style="274"/>
  </cols>
  <sheetData>
    <row r="1" spans="1:10" ht="15" x14ac:dyDescent="0.25">
      <c r="A1" s="278" t="s">
        <v>85</v>
      </c>
      <c r="B1" s="279"/>
      <c r="C1" s="286"/>
      <c r="E1" s="278" t="s">
        <v>84</v>
      </c>
      <c r="F1" s="279"/>
      <c r="G1" s="286"/>
    </row>
    <row r="2" spans="1:10" x14ac:dyDescent="0.2">
      <c r="A2" s="280"/>
      <c r="B2" s="276"/>
      <c r="C2" s="287"/>
      <c r="E2" s="280"/>
      <c r="F2" s="276"/>
      <c r="G2" s="287"/>
    </row>
    <row r="3" spans="1:10" x14ac:dyDescent="0.2">
      <c r="A3" s="281" t="s">
        <v>67</v>
      </c>
      <c r="B3" s="276"/>
      <c r="C3" s="287"/>
      <c r="E3" s="281" t="s">
        <v>67</v>
      </c>
      <c r="F3" s="276"/>
      <c r="G3" s="287"/>
    </row>
    <row r="4" spans="1:10" ht="18.75" customHeight="1" x14ac:dyDescent="0.2">
      <c r="A4" s="282" t="s">
        <v>68</v>
      </c>
      <c r="B4" s="276"/>
      <c r="C4" s="287" t="s">
        <v>48</v>
      </c>
      <c r="E4" s="282" t="s">
        <v>68</v>
      </c>
      <c r="F4" s="276"/>
      <c r="G4" s="287" t="s">
        <v>48</v>
      </c>
    </row>
    <row r="5" spans="1:10" x14ac:dyDescent="0.2">
      <c r="A5" s="283">
        <v>1</v>
      </c>
      <c r="B5" s="276" t="s">
        <v>49</v>
      </c>
      <c r="C5" s="287" t="s">
        <v>50</v>
      </c>
      <c r="E5" s="283">
        <v>1</v>
      </c>
      <c r="F5" s="276" t="s">
        <v>86</v>
      </c>
      <c r="G5" s="287" t="s">
        <v>50</v>
      </c>
      <c r="J5" s="276"/>
    </row>
    <row r="6" spans="1:10" x14ac:dyDescent="0.2">
      <c r="A6" s="283">
        <v>2</v>
      </c>
      <c r="B6" s="276" t="s">
        <v>51</v>
      </c>
      <c r="C6" s="287" t="s">
        <v>56</v>
      </c>
      <c r="E6" s="283">
        <v>2</v>
      </c>
      <c r="F6" s="276" t="s">
        <v>87</v>
      </c>
      <c r="G6" s="287" t="s">
        <v>56</v>
      </c>
    </row>
    <row r="7" spans="1:10" ht="18.75" customHeight="1" x14ac:dyDescent="0.2">
      <c r="A7" s="282" t="s">
        <v>69</v>
      </c>
      <c r="B7" s="276"/>
      <c r="C7" s="287" t="s">
        <v>48</v>
      </c>
      <c r="E7" s="282" t="s">
        <v>69</v>
      </c>
      <c r="F7" s="276"/>
      <c r="G7" s="287" t="s">
        <v>48</v>
      </c>
    </row>
    <row r="8" spans="1:10" x14ac:dyDescent="0.2">
      <c r="A8" s="280"/>
      <c r="B8" s="276" t="s">
        <v>54</v>
      </c>
      <c r="C8" s="287" t="s">
        <v>127</v>
      </c>
      <c r="E8" s="280"/>
      <c r="F8" s="276" t="s">
        <v>88</v>
      </c>
      <c r="G8" s="287" t="s">
        <v>127</v>
      </c>
      <c r="J8" s="276"/>
    </row>
    <row r="9" spans="1:10" x14ac:dyDescent="0.2">
      <c r="A9" s="280"/>
      <c r="B9" s="276" t="s">
        <v>52</v>
      </c>
      <c r="C9" s="287" t="s">
        <v>128</v>
      </c>
      <c r="E9" s="280"/>
      <c r="F9" s="276" t="s">
        <v>89</v>
      </c>
      <c r="G9" s="287" t="s">
        <v>128</v>
      </c>
      <c r="J9" s="276"/>
    </row>
    <row r="10" spans="1:10" x14ac:dyDescent="0.2">
      <c r="A10" s="280"/>
      <c r="B10" s="276"/>
      <c r="C10" s="287"/>
      <c r="E10" s="280"/>
      <c r="F10" s="276"/>
      <c r="G10" s="287"/>
      <c r="J10" s="276"/>
    </row>
    <row r="11" spans="1:10" x14ac:dyDescent="0.2">
      <c r="A11" s="281" t="s">
        <v>60</v>
      </c>
      <c r="B11" s="276"/>
      <c r="C11" s="287"/>
      <c r="E11" s="281" t="s">
        <v>60</v>
      </c>
      <c r="F11" s="276"/>
      <c r="G11" s="287"/>
      <c r="J11" s="276"/>
    </row>
    <row r="12" spans="1:10" ht="18" customHeight="1" x14ac:dyDescent="0.2">
      <c r="A12" s="282" t="s">
        <v>68</v>
      </c>
      <c r="B12" s="276"/>
      <c r="C12" s="287" t="s">
        <v>48</v>
      </c>
      <c r="E12" s="282" t="s">
        <v>68</v>
      </c>
      <c r="F12" s="276"/>
      <c r="G12" s="287" t="s">
        <v>48</v>
      </c>
      <c r="J12" s="276"/>
    </row>
    <row r="13" spans="1:10" x14ac:dyDescent="0.2">
      <c r="A13" s="283">
        <v>1</v>
      </c>
      <c r="B13" s="276" t="s">
        <v>55</v>
      </c>
      <c r="C13" s="287" t="s">
        <v>61</v>
      </c>
      <c r="E13" s="283">
        <v>1</v>
      </c>
      <c r="F13" s="276" t="s">
        <v>90</v>
      </c>
      <c r="G13" s="287" t="s">
        <v>61</v>
      </c>
      <c r="J13" s="276"/>
    </row>
    <row r="14" spans="1:10" x14ac:dyDescent="0.2">
      <c r="A14" s="283">
        <v>2</v>
      </c>
      <c r="B14" s="276" t="s">
        <v>57</v>
      </c>
      <c r="C14" s="287" t="s">
        <v>134</v>
      </c>
      <c r="E14" s="283">
        <v>2</v>
      </c>
      <c r="F14" s="276" t="s">
        <v>111</v>
      </c>
      <c r="G14" s="287" t="s">
        <v>134</v>
      </c>
      <c r="J14" s="276"/>
    </row>
    <row r="15" spans="1:10" ht="21.75" customHeight="1" x14ac:dyDescent="0.2">
      <c r="A15" s="282" t="s">
        <v>69</v>
      </c>
      <c r="B15" s="276"/>
      <c r="C15" s="287" t="s">
        <v>48</v>
      </c>
      <c r="E15" s="282" t="s">
        <v>69</v>
      </c>
      <c r="F15" s="276"/>
      <c r="G15" s="287" t="s">
        <v>48</v>
      </c>
      <c r="J15" s="276"/>
    </row>
    <row r="16" spans="1:10" x14ac:dyDescent="0.2">
      <c r="A16" s="280"/>
      <c r="B16" s="276" t="s">
        <v>58</v>
      </c>
      <c r="C16" s="287" t="s">
        <v>59</v>
      </c>
      <c r="E16" s="280"/>
      <c r="F16" s="276" t="s">
        <v>92</v>
      </c>
      <c r="G16" s="287" t="s">
        <v>59</v>
      </c>
      <c r="J16" s="276"/>
    </row>
    <row r="17" spans="1:10" x14ac:dyDescent="0.2">
      <c r="A17" s="280"/>
      <c r="B17" s="276" t="s">
        <v>119</v>
      </c>
      <c r="C17" s="287" t="s">
        <v>120</v>
      </c>
      <c r="E17" s="280"/>
      <c r="F17" s="276" t="s">
        <v>119</v>
      </c>
      <c r="G17" s="287" t="s">
        <v>120</v>
      </c>
      <c r="J17" s="276"/>
    </row>
    <row r="18" spans="1:10" x14ac:dyDescent="0.2">
      <c r="A18" s="280"/>
      <c r="B18" s="276" t="s">
        <v>112</v>
      </c>
      <c r="C18" s="287" t="s">
        <v>110</v>
      </c>
      <c r="E18" s="280"/>
      <c r="F18" s="276" t="s">
        <v>123</v>
      </c>
      <c r="G18" s="287" t="s">
        <v>110</v>
      </c>
      <c r="J18" s="276"/>
    </row>
    <row r="19" spans="1:10" x14ac:dyDescent="0.2">
      <c r="A19" s="280"/>
      <c r="B19" s="276" t="s">
        <v>114</v>
      </c>
      <c r="C19" s="287" t="s">
        <v>135</v>
      </c>
      <c r="E19" s="280"/>
      <c r="F19" s="276" t="s">
        <v>113</v>
      </c>
      <c r="G19" s="287" t="s">
        <v>135</v>
      </c>
      <c r="J19" s="276"/>
    </row>
    <row r="20" spans="1:10" x14ac:dyDescent="0.2">
      <c r="A20" s="280"/>
      <c r="B20" s="276"/>
      <c r="C20" s="287"/>
      <c r="E20" s="280"/>
      <c r="F20" s="276"/>
      <c r="G20" s="287"/>
    </row>
    <row r="21" spans="1:10" x14ac:dyDescent="0.2">
      <c r="A21" s="281" t="s">
        <v>65</v>
      </c>
      <c r="B21" s="276"/>
      <c r="C21" s="287"/>
      <c r="E21" s="281" t="s">
        <v>65</v>
      </c>
      <c r="F21" s="276"/>
      <c r="G21" s="287"/>
    </row>
    <row r="22" spans="1:10" ht="18.75" customHeight="1" x14ac:dyDescent="0.2">
      <c r="A22" s="282" t="s">
        <v>68</v>
      </c>
      <c r="B22" s="276"/>
      <c r="C22" s="287" t="s">
        <v>48</v>
      </c>
      <c r="E22" s="282" t="s">
        <v>68</v>
      </c>
      <c r="F22" s="276"/>
      <c r="G22" s="287" t="s">
        <v>48</v>
      </c>
    </row>
    <row r="23" spans="1:10" x14ac:dyDescent="0.2">
      <c r="A23" s="283">
        <v>1</v>
      </c>
      <c r="B23" s="276" t="s">
        <v>62</v>
      </c>
      <c r="C23" s="287" t="s">
        <v>66</v>
      </c>
      <c r="E23" s="283">
        <v>1</v>
      </c>
      <c r="F23" s="276" t="s">
        <v>91</v>
      </c>
      <c r="G23" s="287" t="s">
        <v>66</v>
      </c>
    </row>
    <row r="24" spans="1:10" ht="21.75" customHeight="1" x14ac:dyDescent="0.2">
      <c r="A24" s="282" t="s">
        <v>69</v>
      </c>
      <c r="B24" s="276"/>
      <c r="C24" s="287" t="s">
        <v>48</v>
      </c>
      <c r="E24" s="282" t="s">
        <v>69</v>
      </c>
      <c r="F24" s="276"/>
      <c r="G24" s="287" t="s">
        <v>48</v>
      </c>
    </row>
    <row r="25" spans="1:10" x14ac:dyDescent="0.2">
      <c r="A25" s="280"/>
      <c r="B25" s="276" t="s">
        <v>115</v>
      </c>
      <c r="C25" s="287" t="s">
        <v>63</v>
      </c>
      <c r="E25" s="280"/>
      <c r="F25" s="276" t="s">
        <v>116</v>
      </c>
      <c r="G25" s="287" t="s">
        <v>63</v>
      </c>
    </row>
    <row r="26" spans="1:10" x14ac:dyDescent="0.2">
      <c r="A26" s="280"/>
      <c r="B26" s="276" t="s">
        <v>121</v>
      </c>
      <c r="C26" s="287" t="s">
        <v>126</v>
      </c>
      <c r="E26" s="280"/>
      <c r="F26" s="276" t="s">
        <v>125</v>
      </c>
      <c r="G26" s="287" t="s">
        <v>126</v>
      </c>
    </row>
    <row r="27" spans="1:10" x14ac:dyDescent="0.2">
      <c r="A27" s="280"/>
      <c r="B27" s="276" t="s">
        <v>136</v>
      </c>
      <c r="C27" s="287" t="s">
        <v>53</v>
      </c>
      <c r="E27" s="280"/>
      <c r="F27" s="276" t="s">
        <v>122</v>
      </c>
      <c r="G27" s="287" t="s">
        <v>53</v>
      </c>
    </row>
    <row r="28" spans="1:10" x14ac:dyDescent="0.2">
      <c r="A28" s="280"/>
      <c r="B28" s="276" t="s">
        <v>64</v>
      </c>
      <c r="C28" s="287" t="s">
        <v>117</v>
      </c>
      <c r="E28" s="280"/>
      <c r="F28" s="276" t="s">
        <v>93</v>
      </c>
      <c r="G28" s="287" t="s">
        <v>117</v>
      </c>
    </row>
    <row r="29" spans="1:10" x14ac:dyDescent="0.2">
      <c r="A29" s="284"/>
      <c r="B29" s="277"/>
      <c r="C29" s="288"/>
      <c r="E29" s="285"/>
      <c r="F29" s="277"/>
      <c r="G29" s="290"/>
    </row>
  </sheetData>
  <pageMargins left="0.7" right="0.7" top="0.75" bottom="0.75" header="0.3" footer="0.3"/>
  <pageSetup paperSize="9" scale="81" orientation="landscape" horizontalDpi="4294967293" verticalDpi="4294967293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indexed="57"/>
  </sheetPr>
  <dimension ref="A1:S22"/>
  <sheetViews>
    <sheetView showGridLines="0" tabSelected="1" zoomScale="70" zoomScaleNormal="70" zoomScaleSheetLayoutView="70" workbookViewId="0">
      <selection activeCell="A52" sqref="A52"/>
    </sheetView>
  </sheetViews>
  <sheetFormatPr baseColWidth="10" defaultColWidth="11.42578125" defaultRowHeight="15.75" outlineLevelRow="1" outlineLevelCol="3" x14ac:dyDescent="0.25"/>
  <cols>
    <col min="1" max="1" width="61.140625" style="64" customWidth="1"/>
    <col min="2" max="2" width="20.5703125" style="1" customWidth="1"/>
    <col min="3" max="3" width="22.7109375" style="1" customWidth="1" outlineLevel="1"/>
    <col min="4" max="4" width="22.5703125" style="1" customWidth="1" outlineLevel="2"/>
    <col min="5" max="5" width="22.42578125" style="1" customWidth="1" outlineLevel="2"/>
    <col min="6" max="6" width="19.85546875" style="4" customWidth="1" outlineLevel="1"/>
    <col min="7" max="7" width="2.7109375" style="1" customWidth="1"/>
    <col min="8" max="8" width="19.140625" style="1" bestFit="1" customWidth="1"/>
    <col min="9" max="9" width="20" style="1" customWidth="1" outlineLevel="1"/>
    <col min="10" max="10" width="18.5703125" style="1" customWidth="1" outlineLevel="3"/>
    <col min="11" max="11" width="2" style="1" customWidth="1"/>
    <col min="12" max="12" width="20.7109375" style="1" customWidth="1"/>
    <col min="13" max="13" width="17.28515625" style="1" customWidth="1" outlineLevel="1"/>
    <col min="14" max="14" width="16.7109375" style="2" customWidth="1" outlineLevel="1"/>
    <col min="15" max="15" width="19.42578125" style="4" customWidth="1" outlineLevel="1" collapsed="1"/>
    <col min="16" max="16" width="2" style="1" customWidth="1"/>
    <col min="17" max="17" width="20.7109375" style="1" customWidth="1"/>
    <col min="18" max="18" width="17.28515625" style="256" customWidth="1" outlineLevel="1"/>
    <col min="19" max="19" width="20.7109375" style="1" customWidth="1" outlineLevel="1"/>
    <col min="20" max="16384" width="11.42578125" style="1"/>
  </cols>
  <sheetData>
    <row r="1" spans="1:19" s="3" customFormat="1" ht="159.75" customHeight="1" x14ac:dyDescent="0.2">
      <c r="A1" s="49" t="s">
        <v>153</v>
      </c>
      <c r="B1" s="136" t="s">
        <v>46</v>
      </c>
      <c r="C1" s="166" t="s">
        <v>137</v>
      </c>
      <c r="D1" s="161" t="s">
        <v>138</v>
      </c>
      <c r="E1" s="165" t="s">
        <v>70</v>
      </c>
      <c r="F1" s="291" t="s">
        <v>80</v>
      </c>
      <c r="G1" s="48"/>
      <c r="H1" s="136" t="s">
        <v>45</v>
      </c>
      <c r="I1" s="164" t="s">
        <v>23</v>
      </c>
      <c r="J1" s="165" t="s">
        <v>133</v>
      </c>
      <c r="K1" s="48"/>
      <c r="L1" s="136" t="s">
        <v>81</v>
      </c>
      <c r="M1" s="163" t="s">
        <v>132</v>
      </c>
      <c r="N1" s="164" t="s">
        <v>24</v>
      </c>
      <c r="O1" s="143" t="s">
        <v>139</v>
      </c>
      <c r="P1" s="48"/>
      <c r="Q1" s="160" t="s">
        <v>82</v>
      </c>
      <c r="R1" s="245" t="s">
        <v>95</v>
      </c>
      <c r="S1" s="161" t="s">
        <v>83</v>
      </c>
    </row>
    <row r="2" spans="1:19" x14ac:dyDescent="0.25">
      <c r="A2" s="139" t="s">
        <v>144</v>
      </c>
      <c r="B2" s="55">
        <v>0</v>
      </c>
      <c r="C2" s="55">
        <f>I2+M2</f>
        <v>0</v>
      </c>
      <c r="D2" s="55">
        <f>I2+N2</f>
        <v>0</v>
      </c>
      <c r="E2" s="58" t="str">
        <f t="shared" ref="E2" si="0">IF(ISERROR(C2/B2-1),"-",C2/B2-1)</f>
        <v>-</v>
      </c>
      <c r="F2" s="57" t="str">
        <f t="shared" ref="F2" si="1">IF(ISERROR(D2/B2-1),"-",D2/B2-1)</f>
        <v>-</v>
      </c>
      <c r="G2" s="51"/>
      <c r="H2" s="55">
        <v>0</v>
      </c>
      <c r="I2" s="55">
        <v>0</v>
      </c>
      <c r="J2" s="58" t="str">
        <f t="shared" ref="J2" si="2">IF(ISERROR(I2/H2-1),"-",I2/H2-1)</f>
        <v>-</v>
      </c>
      <c r="K2" s="51"/>
      <c r="L2" s="55">
        <f t="shared" ref="L2" si="3">+B2-H2</f>
        <v>0</v>
      </c>
      <c r="M2" s="56">
        <v>0</v>
      </c>
      <c r="N2" s="55">
        <v>0</v>
      </c>
      <c r="O2" s="58" t="str">
        <f>IF(ISERROR(N2/M2-1),"-",N2/M2-1)</f>
        <v>-</v>
      </c>
      <c r="P2" s="51"/>
      <c r="Q2" s="58" t="str">
        <f t="shared" ref="Q2:Q8" si="4">IF(ISERROR(B2/$B$15),"-",B2/$B$15)</f>
        <v>-</v>
      </c>
      <c r="R2" s="247" t="str">
        <f t="shared" ref="R2:R8" si="5">IF(ISERROR(C2/$C$15),"-",C2/$C$15)</f>
        <v>-</v>
      </c>
      <c r="S2" s="57" t="str">
        <f t="shared" ref="S2:S8" si="6">IF(ISERROR(D2/$D$15),"-",D2/$D$15)</f>
        <v>-</v>
      </c>
    </row>
    <row r="3" spans="1:19" x14ac:dyDescent="0.25">
      <c r="A3" s="139" t="s">
        <v>145</v>
      </c>
      <c r="B3" s="55">
        <v>0</v>
      </c>
      <c r="C3" s="55">
        <f>I3+M3</f>
        <v>0</v>
      </c>
      <c r="D3" s="55">
        <f t="shared" ref="D3:D4" si="7">I3+N3</f>
        <v>0</v>
      </c>
      <c r="E3" s="58" t="str">
        <f t="shared" ref="E3" si="8">IF(ISERROR(C3/B3-1),"-",C3/B3-1)</f>
        <v>-</v>
      </c>
      <c r="F3" s="57" t="str">
        <f t="shared" ref="F3" si="9">IF(ISERROR(D3/B3-1),"-",D3/B3-1)</f>
        <v>-</v>
      </c>
      <c r="G3" s="51"/>
      <c r="H3" s="55">
        <v>0</v>
      </c>
      <c r="I3" s="55">
        <v>0</v>
      </c>
      <c r="J3" s="58" t="str">
        <f>IF(ISERROR(I3/H3-1),"-",I3/H3-1)</f>
        <v>-</v>
      </c>
      <c r="K3" s="51"/>
      <c r="L3" s="55">
        <f t="shared" ref="L3" si="10">+B3-H3</f>
        <v>0</v>
      </c>
      <c r="M3" s="56">
        <v>0</v>
      </c>
      <c r="N3" s="55">
        <v>0</v>
      </c>
      <c r="O3" s="58" t="str">
        <f>IF(ISERROR(N3/M3-1),"-",N3/M3-1)</f>
        <v>-</v>
      </c>
      <c r="P3" s="51"/>
      <c r="Q3" s="58" t="str">
        <f t="shared" si="4"/>
        <v>-</v>
      </c>
      <c r="R3" s="247" t="str">
        <f t="shared" si="5"/>
        <v>-</v>
      </c>
      <c r="S3" s="57" t="str">
        <f t="shared" si="6"/>
        <v>-</v>
      </c>
    </row>
    <row r="4" spans="1:19" x14ac:dyDescent="0.25">
      <c r="A4" s="139" t="s">
        <v>146</v>
      </c>
      <c r="B4" s="55">
        <v>0</v>
      </c>
      <c r="C4" s="55">
        <f t="shared" ref="C4" si="11">I4+M4</f>
        <v>0</v>
      </c>
      <c r="D4" s="55">
        <f t="shared" si="7"/>
        <v>0</v>
      </c>
      <c r="E4" s="58" t="str">
        <f>IF(ISERROR(C4/B4-1),"-",C4/B4-1)</f>
        <v>-</v>
      </c>
      <c r="F4" s="57" t="str">
        <f>IF(ISERROR(D4/B4-1),"-",D4/B4-1)</f>
        <v>-</v>
      </c>
      <c r="G4" s="51"/>
      <c r="H4" s="55">
        <v>0</v>
      </c>
      <c r="I4" s="55">
        <v>0</v>
      </c>
      <c r="J4" s="58" t="str">
        <f t="shared" ref="J4" si="12">IF(ISERROR(I4/H4-1),"-",I4/H4-1)</f>
        <v>-</v>
      </c>
      <c r="K4" s="51"/>
      <c r="L4" s="55">
        <f t="shared" ref="L4" si="13">+B4-H4</f>
        <v>0</v>
      </c>
      <c r="M4" s="56">
        <v>0</v>
      </c>
      <c r="N4" s="55">
        <v>0</v>
      </c>
      <c r="O4" s="58" t="str">
        <f>IF(ISERROR(N4/M4-1),"-",N4/M4-1)</f>
        <v>-</v>
      </c>
      <c r="P4" s="51"/>
      <c r="Q4" s="58" t="str">
        <f t="shared" si="4"/>
        <v>-</v>
      </c>
      <c r="R4" s="247" t="str">
        <f t="shared" si="5"/>
        <v>-</v>
      </c>
      <c r="S4" s="57" t="str">
        <f t="shared" si="6"/>
        <v>-</v>
      </c>
    </row>
    <row r="5" spans="1:19" outlineLevel="1" x14ac:dyDescent="0.25">
      <c r="A5" s="138" t="s">
        <v>148</v>
      </c>
      <c r="B5" s="216">
        <v>0</v>
      </c>
      <c r="C5" s="131">
        <f>+I5+M5</f>
        <v>0</v>
      </c>
      <c r="D5" s="132">
        <f>+I5+N5</f>
        <v>0</v>
      </c>
      <c r="E5" s="119" t="str">
        <f>IF(ISERROR(C5/B5-1),"-",C5/B5-1)</f>
        <v>-</v>
      </c>
      <c r="F5" s="53" t="str">
        <f>IF(ISERROR(D5/B5-1),"-",D5/B5-1)</f>
        <v>-</v>
      </c>
      <c r="G5" s="51"/>
      <c r="H5" s="216">
        <v>0</v>
      </c>
      <c r="I5" s="219">
        <v>0</v>
      </c>
      <c r="J5" s="119" t="str">
        <f>IF(ISERROR(I5/H5-1),"-",I5/H5-1)</f>
        <v>-</v>
      </c>
      <c r="K5" s="51"/>
      <c r="L5" s="52">
        <f>+B5-H5</f>
        <v>0</v>
      </c>
      <c r="M5" s="222">
        <v>0</v>
      </c>
      <c r="N5" s="219">
        <v>0</v>
      </c>
      <c r="O5" s="144" t="str">
        <f t="shared" ref="O5:O7" si="14">IF(ISERROR(N5/M5-1),"-",N5/M5-1)</f>
        <v>-</v>
      </c>
      <c r="P5" s="51"/>
      <c r="Q5" s="133" t="str">
        <f t="shared" si="4"/>
        <v>-</v>
      </c>
      <c r="R5" s="246" t="str">
        <f t="shared" si="5"/>
        <v>-</v>
      </c>
      <c r="S5" s="54" t="str">
        <f t="shared" si="6"/>
        <v>-</v>
      </c>
    </row>
    <row r="6" spans="1:19" outlineLevel="1" x14ac:dyDescent="0.25">
      <c r="A6" s="138" t="s">
        <v>149</v>
      </c>
      <c r="B6" s="216">
        <v>0</v>
      </c>
      <c r="C6" s="131">
        <f t="shared" ref="C6:C7" si="15">+I6+M6</f>
        <v>0</v>
      </c>
      <c r="D6" s="132">
        <f t="shared" ref="D6:D7" si="16">+I6+N6</f>
        <v>0</v>
      </c>
      <c r="E6" s="119" t="str">
        <f t="shared" ref="E6:E7" si="17">IF(ISERROR(C6/B6-1),"-",C6/B6-1)</f>
        <v>-</v>
      </c>
      <c r="F6" s="53" t="str">
        <f t="shared" ref="F6:F7" si="18">IF(ISERROR(D6/B6-1),"-",D6/B6-1)</f>
        <v>-</v>
      </c>
      <c r="G6" s="51"/>
      <c r="H6" s="216">
        <v>0</v>
      </c>
      <c r="I6" s="219">
        <v>0</v>
      </c>
      <c r="J6" s="119" t="str">
        <f t="shared" ref="J6:J7" si="19">IF(ISERROR(I6/H6-1),"-",I6/H6-1)</f>
        <v>-</v>
      </c>
      <c r="K6" s="51"/>
      <c r="L6" s="52">
        <f t="shared" ref="L6:L7" si="20">+B6-H6</f>
        <v>0</v>
      </c>
      <c r="M6" s="222">
        <v>0</v>
      </c>
      <c r="N6" s="219">
        <v>0</v>
      </c>
      <c r="O6" s="144" t="str">
        <f t="shared" si="14"/>
        <v>-</v>
      </c>
      <c r="P6" s="51"/>
      <c r="Q6" s="133" t="str">
        <f t="shared" si="4"/>
        <v>-</v>
      </c>
      <c r="R6" s="246" t="str">
        <f t="shared" si="5"/>
        <v>-</v>
      </c>
      <c r="S6" s="54" t="str">
        <f t="shared" si="6"/>
        <v>-</v>
      </c>
    </row>
    <row r="7" spans="1:19" s="152" customFormat="1" outlineLevel="1" x14ac:dyDescent="0.25">
      <c r="A7" s="138" t="s">
        <v>147</v>
      </c>
      <c r="B7" s="216">
        <v>0</v>
      </c>
      <c r="C7" s="131">
        <f t="shared" si="15"/>
        <v>0</v>
      </c>
      <c r="D7" s="132">
        <f t="shared" si="16"/>
        <v>0</v>
      </c>
      <c r="E7" s="119" t="str">
        <f t="shared" si="17"/>
        <v>-</v>
      </c>
      <c r="F7" s="53" t="str">
        <f t="shared" si="18"/>
        <v>-</v>
      </c>
      <c r="G7" s="150"/>
      <c r="H7" s="216">
        <v>0</v>
      </c>
      <c r="I7" s="219">
        <v>0</v>
      </c>
      <c r="J7" s="119" t="str">
        <f t="shared" si="19"/>
        <v>-</v>
      </c>
      <c r="K7" s="150"/>
      <c r="L7" s="52">
        <f t="shared" si="20"/>
        <v>0</v>
      </c>
      <c r="M7" s="222">
        <v>0</v>
      </c>
      <c r="N7" s="219">
        <v>0</v>
      </c>
      <c r="O7" s="144" t="str">
        <f t="shared" si="14"/>
        <v>-</v>
      </c>
      <c r="P7" s="150"/>
      <c r="Q7" s="133" t="str">
        <f t="shared" si="4"/>
        <v>-</v>
      </c>
      <c r="R7" s="246" t="str">
        <f t="shared" si="5"/>
        <v>-</v>
      </c>
      <c r="S7" s="54" t="str">
        <f t="shared" si="6"/>
        <v>-</v>
      </c>
    </row>
    <row r="8" spans="1:19" ht="21.75" customHeight="1" x14ac:dyDescent="0.25">
      <c r="A8" s="139" t="s">
        <v>150</v>
      </c>
      <c r="B8" s="55">
        <f>SUM(B5:B7)</f>
        <v>0</v>
      </c>
      <c r="C8" s="55">
        <f>I8+M8</f>
        <v>0</v>
      </c>
      <c r="D8" s="55">
        <f t="shared" ref="D8" si="21">I8+N8</f>
        <v>0</v>
      </c>
      <c r="E8" s="58" t="str">
        <f t="shared" ref="E8" si="22">IF(ISERROR(C8/B8-1),"-",C8/B8-1)</f>
        <v>-</v>
      </c>
      <c r="F8" s="57" t="str">
        <f t="shared" ref="F8" si="23">IF(ISERROR(D8/B8-1),"-",D8/B8-1)</f>
        <v>-</v>
      </c>
      <c r="G8" s="51"/>
      <c r="H8" s="55">
        <f t="shared" ref="H8:I8" si="24">SUM(H5:H7)</f>
        <v>0</v>
      </c>
      <c r="I8" s="55">
        <f t="shared" si="24"/>
        <v>0</v>
      </c>
      <c r="J8" s="58" t="str">
        <f t="shared" ref="J8" si="25">IF(ISERROR(I8/H8-1),"-",I8/H8-1)</f>
        <v>-</v>
      </c>
      <c r="K8" s="51"/>
      <c r="L8" s="55">
        <f>B8-H8</f>
        <v>0</v>
      </c>
      <c r="M8" s="55">
        <f t="shared" ref="M8:N8" si="26">SUM(M5:M7)</f>
        <v>0</v>
      </c>
      <c r="N8" s="55">
        <f t="shared" si="26"/>
        <v>0</v>
      </c>
      <c r="O8" s="58" t="str">
        <f t="shared" ref="O8" si="27">IF(ISERROR(N8/M8-1),"-",N8/M8-1)</f>
        <v>-</v>
      </c>
      <c r="P8" s="51"/>
      <c r="Q8" s="58" t="str">
        <f t="shared" si="4"/>
        <v>-</v>
      </c>
      <c r="R8" s="250" t="str">
        <f t="shared" si="5"/>
        <v>-</v>
      </c>
      <c r="S8" s="57" t="str">
        <f t="shared" si="6"/>
        <v>-</v>
      </c>
    </row>
    <row r="9" spans="1:19" customFormat="1" ht="15" x14ac:dyDescent="0.2">
      <c r="A9" s="62"/>
      <c r="B9" s="135"/>
      <c r="C9" s="158"/>
      <c r="D9" s="158"/>
      <c r="E9" s="30"/>
      <c r="F9" s="159"/>
      <c r="G9" s="30"/>
      <c r="H9" s="30"/>
      <c r="I9" s="30"/>
      <c r="J9" s="30"/>
      <c r="K9" s="30"/>
      <c r="L9" s="159"/>
      <c r="M9" s="30"/>
      <c r="N9" s="30"/>
      <c r="O9" s="159"/>
      <c r="P9" s="30"/>
      <c r="Q9" s="226"/>
      <c r="R9" s="252"/>
      <c r="S9" s="159"/>
    </row>
    <row r="10" spans="1:19" s="5" customFormat="1" ht="24" customHeight="1" x14ac:dyDescent="0.25">
      <c r="A10" s="140" t="s">
        <v>151</v>
      </c>
      <c r="B10" s="108">
        <f>B2+B3+B4+B8</f>
        <v>0</v>
      </c>
      <c r="C10" s="108">
        <f>C2+C3+C4+C8</f>
        <v>0</v>
      </c>
      <c r="D10" s="108">
        <f>D2+D3+D4+D8</f>
        <v>0</v>
      </c>
      <c r="E10" s="58" t="str">
        <f t="shared" ref="E10:E13" si="28">IF(ISERROR(C10/B10-1),"-",C10/B10-1)</f>
        <v>-</v>
      </c>
      <c r="F10" s="57" t="str">
        <f t="shared" ref="F10:F15" si="29">IF(ISERROR(D10/B10-1),"-",D10/B10-1)</f>
        <v>-</v>
      </c>
      <c r="G10" s="50"/>
      <c r="H10" s="108">
        <f>H2+H3+H4+H8</f>
        <v>0</v>
      </c>
      <c r="I10" s="108">
        <f>I2+I3+I4+I8</f>
        <v>0</v>
      </c>
      <c r="J10" s="58" t="str">
        <f t="shared" ref="J10:J15" si="30">IF(ISERROR(I10/H10-1),"-",I10/H10-1)</f>
        <v>-</v>
      </c>
      <c r="K10" s="50"/>
      <c r="L10" s="108">
        <f>L2+L3+L4+L8</f>
        <v>0</v>
      </c>
      <c r="M10" s="108">
        <f>M2+M3+M4+M8</f>
        <v>0</v>
      </c>
      <c r="N10" s="108">
        <f>N2+N3+N4+N8</f>
        <v>0</v>
      </c>
      <c r="O10" s="58" t="str">
        <f t="shared" ref="O10:O15" si="31">IF(ISERROR(N10/M10-1),"-",N10/M10-1)</f>
        <v>-</v>
      </c>
      <c r="P10" s="50"/>
      <c r="Q10" s="58" t="str">
        <f t="shared" ref="Q10:Q15" si="32">IF(ISERROR(B10/$B$15),"-",B10/$B$15)</f>
        <v>-</v>
      </c>
      <c r="R10" s="248" t="str">
        <f t="shared" ref="R10:R15" si="33">IF(ISERROR(C10/$C$15),"-",C10/$C$15)</f>
        <v>-</v>
      </c>
      <c r="S10" s="57" t="str">
        <f t="shared" ref="S10:S15" si="34">IF(ISERROR(D10/$D$15),"-",D10/$D$15)</f>
        <v>-</v>
      </c>
    </row>
    <row r="11" spans="1:19" ht="27.75" customHeight="1" x14ac:dyDescent="0.25">
      <c r="A11" s="141" t="s">
        <v>94</v>
      </c>
      <c r="B11" s="216">
        <v>0</v>
      </c>
      <c r="C11" s="131">
        <f>+I11+M11</f>
        <v>0</v>
      </c>
      <c r="D11" s="132">
        <f t="shared" ref="D11" si="35">+I11+N11</f>
        <v>0</v>
      </c>
      <c r="E11" s="119" t="str">
        <f t="shared" si="28"/>
        <v>-</v>
      </c>
      <c r="F11" s="53" t="str">
        <f t="shared" si="29"/>
        <v>-</v>
      </c>
      <c r="G11" s="51"/>
      <c r="H11" s="216"/>
      <c r="I11" s="219"/>
      <c r="J11" s="151" t="str">
        <f t="shared" si="30"/>
        <v>-</v>
      </c>
      <c r="K11" s="51"/>
      <c r="L11" s="52">
        <f>+B11-H11</f>
        <v>0</v>
      </c>
      <c r="M11" s="225"/>
      <c r="N11" s="219"/>
      <c r="O11" s="144" t="str">
        <f t="shared" si="31"/>
        <v>-</v>
      </c>
      <c r="P11" s="51"/>
      <c r="Q11" s="133" t="str">
        <f t="shared" si="32"/>
        <v>-</v>
      </c>
      <c r="R11" s="251" t="str">
        <f t="shared" si="33"/>
        <v>-</v>
      </c>
      <c r="S11" s="54" t="str">
        <f t="shared" si="34"/>
        <v>-</v>
      </c>
    </row>
    <row r="12" spans="1:19" s="5" customFormat="1" ht="24" customHeight="1" x14ac:dyDescent="0.25">
      <c r="A12" s="140" t="s">
        <v>2</v>
      </c>
      <c r="B12" s="108">
        <f>B10+B11</f>
        <v>0</v>
      </c>
      <c r="C12" s="108">
        <f>C10+C11</f>
        <v>0</v>
      </c>
      <c r="D12" s="108">
        <f>D10+D11</f>
        <v>0</v>
      </c>
      <c r="E12" s="58" t="str">
        <f t="shared" si="28"/>
        <v>-</v>
      </c>
      <c r="F12" s="57" t="str">
        <f t="shared" si="29"/>
        <v>-</v>
      </c>
      <c r="G12" s="50"/>
      <c r="H12" s="55">
        <f>SUM(H10:H11)</f>
        <v>0</v>
      </c>
      <c r="I12" s="55">
        <f>SUM(I10:I11)</f>
        <v>0</v>
      </c>
      <c r="J12" s="58" t="str">
        <f t="shared" si="30"/>
        <v>-</v>
      </c>
      <c r="K12" s="50"/>
      <c r="L12" s="55">
        <f>SUM(L10:L11)</f>
        <v>0</v>
      </c>
      <c r="M12" s="55">
        <f>SUM(M10:M11)</f>
        <v>0</v>
      </c>
      <c r="N12" s="55">
        <f>SUM(N10:N11)</f>
        <v>0</v>
      </c>
      <c r="O12" s="58" t="str">
        <f t="shared" si="31"/>
        <v>-</v>
      </c>
      <c r="P12" s="50"/>
      <c r="Q12" s="58" t="str">
        <f t="shared" si="32"/>
        <v>-</v>
      </c>
      <c r="R12" s="248" t="str">
        <f t="shared" si="33"/>
        <v>-</v>
      </c>
      <c r="S12" s="57" t="str">
        <f t="shared" si="34"/>
        <v>-</v>
      </c>
    </row>
    <row r="13" spans="1:19" s="5" customFormat="1" ht="21" customHeight="1" x14ac:dyDescent="0.25">
      <c r="A13" s="137" t="s">
        <v>47</v>
      </c>
      <c r="B13" s="155">
        <f>SUM(B14:B14)</f>
        <v>0</v>
      </c>
      <c r="C13" s="60">
        <f>SUM(C14:C14)</f>
        <v>0</v>
      </c>
      <c r="D13" s="59">
        <f>SUM(D14:D14)</f>
        <v>0</v>
      </c>
      <c r="E13" s="144" t="str">
        <f t="shared" si="28"/>
        <v>-</v>
      </c>
      <c r="F13" s="53" t="str">
        <f t="shared" si="29"/>
        <v>-</v>
      </c>
      <c r="G13" s="50"/>
      <c r="H13" s="155">
        <f>SUM(H14:H14)</f>
        <v>0</v>
      </c>
      <c r="I13" s="59">
        <f>SUM(I14:I14)</f>
        <v>0</v>
      </c>
      <c r="J13" s="144" t="str">
        <f t="shared" si="30"/>
        <v>-</v>
      </c>
      <c r="K13" s="50"/>
      <c r="L13" s="155">
        <f>SUM(L14:L14)</f>
        <v>0</v>
      </c>
      <c r="M13" s="60">
        <f>SUM(M14:M14)</f>
        <v>0</v>
      </c>
      <c r="N13" s="59">
        <f>SUM(N14:N14)</f>
        <v>0</v>
      </c>
      <c r="O13" s="144" t="str">
        <f t="shared" si="31"/>
        <v>-</v>
      </c>
      <c r="P13" s="50"/>
      <c r="Q13" s="156" t="str">
        <f t="shared" si="32"/>
        <v>-</v>
      </c>
      <c r="R13" s="253" t="str">
        <f t="shared" si="33"/>
        <v>-</v>
      </c>
      <c r="S13" s="157" t="str">
        <f t="shared" si="34"/>
        <v>-</v>
      </c>
    </row>
    <row r="14" spans="1:19" ht="31.5" customHeight="1" x14ac:dyDescent="0.25">
      <c r="A14" s="298" t="s">
        <v>152</v>
      </c>
      <c r="B14" s="155"/>
      <c r="C14" s="297"/>
      <c r="D14" s="132"/>
      <c r="E14" s="144" t="str">
        <f t="shared" ref="E14" si="36">IF(ISERROR(C14/B14-1),"-",C14/B14-1)</f>
        <v>-</v>
      </c>
      <c r="F14" s="53" t="str">
        <f t="shared" ref="F14" si="37">IF(ISERROR(D14/B14-1),"-",D14/B14-1)</f>
        <v>-</v>
      </c>
      <c r="G14" s="51"/>
      <c r="H14" s="155"/>
      <c r="I14" s="132"/>
      <c r="J14" s="144" t="str">
        <f t="shared" si="30"/>
        <v>-</v>
      </c>
      <c r="K14" s="51"/>
      <c r="L14" s="155"/>
      <c r="M14" s="297"/>
      <c r="N14" s="132"/>
      <c r="O14" s="144" t="str">
        <f t="shared" si="31"/>
        <v>-</v>
      </c>
      <c r="P14" s="51"/>
      <c r="Q14" s="156" t="str">
        <f t="shared" si="32"/>
        <v>-</v>
      </c>
      <c r="R14" s="253" t="str">
        <f t="shared" si="33"/>
        <v>-</v>
      </c>
      <c r="S14" s="157" t="str">
        <f t="shared" si="34"/>
        <v>-</v>
      </c>
    </row>
    <row r="15" spans="1:19" s="5" customFormat="1" ht="30" customHeight="1" x14ac:dyDescent="0.25">
      <c r="A15" s="140" t="s">
        <v>1</v>
      </c>
      <c r="B15" s="55">
        <f>B12+B13</f>
        <v>0</v>
      </c>
      <c r="C15" s="55">
        <f>C12+C13</f>
        <v>0</v>
      </c>
      <c r="D15" s="55">
        <f>D12+D13</f>
        <v>0</v>
      </c>
      <c r="E15" s="58" t="str">
        <f>IF(ISERROR(C15/B15-1),"-",C15/B15-1)</f>
        <v>-</v>
      </c>
      <c r="F15" s="57" t="str">
        <f t="shared" si="29"/>
        <v>-</v>
      </c>
      <c r="G15" s="50"/>
      <c r="H15" s="55">
        <f>H12+H13</f>
        <v>0</v>
      </c>
      <c r="I15" s="55">
        <f>I12+I13</f>
        <v>0</v>
      </c>
      <c r="J15" s="58" t="str">
        <f t="shared" si="30"/>
        <v>-</v>
      </c>
      <c r="K15" s="50"/>
      <c r="L15" s="55">
        <f>L12+L13</f>
        <v>0</v>
      </c>
      <c r="M15" s="55">
        <f>M12+M13</f>
        <v>0</v>
      </c>
      <c r="N15" s="55">
        <f>N12+N13</f>
        <v>0</v>
      </c>
      <c r="O15" s="58" t="str">
        <f t="shared" si="31"/>
        <v>-</v>
      </c>
      <c r="P15" s="50"/>
      <c r="Q15" s="58" t="str">
        <f t="shared" si="32"/>
        <v>-</v>
      </c>
      <c r="R15" s="248" t="str">
        <f t="shared" si="33"/>
        <v>-</v>
      </c>
      <c r="S15" s="58" t="str">
        <f t="shared" si="34"/>
        <v>-</v>
      </c>
    </row>
    <row r="16" spans="1:19" ht="17.25" customHeight="1" x14ac:dyDescent="0.25">
      <c r="A16" s="42" t="s">
        <v>22</v>
      </c>
      <c r="B16" s="95">
        <f>B15-Ressources!B74</f>
        <v>0</v>
      </c>
      <c r="C16" s="95">
        <f>C15-Ressources!C74</f>
        <v>0</v>
      </c>
      <c r="D16" s="95">
        <f>D15-Ressources!D74</f>
        <v>0</v>
      </c>
      <c r="E16" s="95"/>
      <c r="F16" s="134"/>
      <c r="G16" s="95"/>
      <c r="H16" s="95">
        <f>H15-Ressources!H74</f>
        <v>0</v>
      </c>
      <c r="I16" s="95">
        <f>I15-Ressources!I74</f>
        <v>0</v>
      </c>
      <c r="J16" s="95"/>
      <c r="K16" s="95"/>
      <c r="L16" s="95">
        <f>L15-Ressources!L74</f>
        <v>0</v>
      </c>
      <c r="M16" s="95">
        <f>M15-Ressources!M74</f>
        <v>0</v>
      </c>
      <c r="N16" s="95">
        <f>N15-Ressources!N74</f>
        <v>0</v>
      </c>
      <c r="O16" s="80"/>
      <c r="P16" s="80"/>
      <c r="Q16" s="95"/>
      <c r="R16" s="254"/>
      <c r="S16" s="95"/>
    </row>
    <row r="17" spans="1:19" ht="16.5" thickBot="1" x14ac:dyDescent="0.3">
      <c r="A17" s="40"/>
      <c r="B17" s="18"/>
      <c r="C17" s="18"/>
      <c r="D17" s="18"/>
      <c r="E17" s="18"/>
      <c r="F17" s="61"/>
      <c r="G17" s="18"/>
      <c r="H17" s="18"/>
      <c r="I17" s="18"/>
      <c r="J17" s="18"/>
      <c r="K17" s="18"/>
      <c r="L17" s="18"/>
      <c r="M17" s="18"/>
      <c r="N17" s="19"/>
      <c r="O17" s="61"/>
      <c r="P17" s="18"/>
      <c r="Q17" s="18"/>
      <c r="R17" s="255"/>
      <c r="S17" s="18"/>
    </row>
    <row r="18" spans="1:19" ht="48" customHeight="1" thickBot="1" x14ac:dyDescent="0.3">
      <c r="A18" s="63" t="s">
        <v>41</v>
      </c>
      <c r="B18" s="47" t="s">
        <v>35</v>
      </c>
      <c r="C18" s="18"/>
      <c r="D18" s="18"/>
      <c r="E18" s="18"/>
      <c r="F18" s="61"/>
      <c r="G18" s="18"/>
      <c r="I18" s="18"/>
      <c r="J18" s="18"/>
      <c r="K18" s="18"/>
      <c r="L18" s="18"/>
      <c r="M18" s="18"/>
      <c r="N18" s="19"/>
      <c r="O18" s="61"/>
      <c r="P18" s="18"/>
      <c r="Q18" s="18"/>
      <c r="R18" s="255"/>
      <c r="S18" s="18"/>
    </row>
    <row r="20" spans="1:19" s="94" customFormat="1" ht="18" x14ac:dyDescent="0.25">
      <c r="A20" s="238" t="s">
        <v>42</v>
      </c>
      <c r="F20" s="93"/>
      <c r="N20" s="92"/>
      <c r="O20" s="93"/>
      <c r="R20" s="257"/>
    </row>
    <row r="21" spans="1:19" ht="18" x14ac:dyDescent="0.25">
      <c r="A21" s="238" t="s">
        <v>97</v>
      </c>
      <c r="H21" s="94"/>
      <c r="I21" s="94"/>
      <c r="L21" s="94"/>
      <c r="M21" s="94"/>
      <c r="R21" s="257"/>
    </row>
    <row r="22" spans="1:19" ht="18" x14ac:dyDescent="0.25">
      <c r="A22" s="238" t="s">
        <v>96</v>
      </c>
    </row>
  </sheetData>
  <sheetProtection formatCells="0" formatColumns="0" insertRows="0" deleteRows="0"/>
  <phoneticPr fontId="2" type="noConversion"/>
  <conditionalFormatting sqref="S2">
    <cfRule type="cellIs" dxfId="845" priority="4568" stopIfTrue="1" operator="between">
      <formula>0.2</formula>
      <formula>1</formula>
    </cfRule>
    <cfRule type="cellIs" dxfId="844" priority="4569" stopIfTrue="1" operator="between">
      <formula>-1</formula>
      <formula>-0.2</formula>
    </cfRule>
  </conditionalFormatting>
  <conditionalFormatting sqref="S10 S12">
    <cfRule type="cellIs" dxfId="843" priority="4355" stopIfTrue="1" operator="between">
      <formula>0.2</formula>
      <formula>1</formula>
    </cfRule>
    <cfRule type="cellIs" dxfId="842" priority="4356" stopIfTrue="1" operator="between">
      <formula>-1</formula>
      <formula>-0.2</formula>
    </cfRule>
  </conditionalFormatting>
  <conditionalFormatting sqref="S2">
    <cfRule type="cellIs" dxfId="841" priority="4347" stopIfTrue="1" operator="between">
      <formula>0.2</formula>
      <formula>1</formula>
    </cfRule>
    <cfRule type="cellIs" dxfId="840" priority="4348" stopIfTrue="1" operator="between">
      <formula>-1</formula>
      <formula>-0.2</formula>
    </cfRule>
  </conditionalFormatting>
  <conditionalFormatting sqref="S8">
    <cfRule type="cellIs" dxfId="839" priority="4339" stopIfTrue="1" operator="between">
      <formula>0.2</formula>
      <formula>1</formula>
    </cfRule>
    <cfRule type="cellIs" dxfId="838" priority="4340" stopIfTrue="1" operator="between">
      <formula>-1</formula>
      <formula>-0.2</formula>
    </cfRule>
  </conditionalFormatting>
  <conditionalFormatting sqref="F2 F5:F8 F13:F14">
    <cfRule type="cellIs" dxfId="837" priority="4069" stopIfTrue="1" operator="lessThan">
      <formula>-0.2</formula>
    </cfRule>
    <cfRule type="cellIs" dxfId="836" priority="4070" stopIfTrue="1" operator="greaterThan">
      <formula>0.2</formula>
    </cfRule>
  </conditionalFormatting>
  <conditionalFormatting sqref="F15">
    <cfRule type="cellIs" dxfId="835" priority="3763" stopIfTrue="1" operator="lessThan">
      <formula>-0.2</formula>
    </cfRule>
    <cfRule type="cellIs" dxfId="834" priority="3764" stopIfTrue="1" operator="greaterThan">
      <formula>0.2</formula>
    </cfRule>
  </conditionalFormatting>
  <conditionalFormatting sqref="F17:F65445 F1:F2">
    <cfRule type="cellIs" dxfId="833" priority="3875" stopIfTrue="1" operator="between">
      <formula>0.2</formula>
      <formula>1</formula>
    </cfRule>
    <cfRule type="cellIs" dxfId="832" priority="3876" stopIfTrue="1" operator="between">
      <formula>-0.2</formula>
      <formula>-1</formula>
    </cfRule>
  </conditionalFormatting>
  <conditionalFormatting sqref="F10">
    <cfRule type="cellIs" dxfId="831" priority="3767" stopIfTrue="1" operator="lessThan">
      <formula>-0.2</formula>
    </cfRule>
    <cfRule type="cellIs" dxfId="830" priority="3768" stopIfTrue="1" operator="greaterThan">
      <formula>0.2</formula>
    </cfRule>
  </conditionalFormatting>
  <conditionalFormatting sqref="F12">
    <cfRule type="cellIs" dxfId="829" priority="3765" stopIfTrue="1" operator="lessThan">
      <formula>-0.2</formula>
    </cfRule>
    <cfRule type="cellIs" dxfId="828" priority="3766" stopIfTrue="1" operator="greaterThan">
      <formula>0.2</formula>
    </cfRule>
  </conditionalFormatting>
  <conditionalFormatting sqref="F11">
    <cfRule type="cellIs" dxfId="827" priority="3775" stopIfTrue="1" operator="lessThan">
      <formula>-0.2</formula>
    </cfRule>
    <cfRule type="cellIs" dxfId="826" priority="3776" stopIfTrue="1" operator="greaterThan">
      <formula>0.2</formula>
    </cfRule>
  </conditionalFormatting>
  <conditionalFormatting sqref="E10:F10 E2:F2 J2 E5:F8 J5:J7 E12:F15 J12:J15">
    <cfRule type="cellIs" dxfId="825" priority="3753" stopIfTrue="1" operator="lessThan">
      <formula>-0.1</formula>
    </cfRule>
  </conditionalFormatting>
  <conditionalFormatting sqref="E2:F2 J2 E5:F8 J5:J7 E10:F15 J12:J15">
    <cfRule type="cellIs" dxfId="824" priority="3752" stopIfTrue="1" operator="greaterThan">
      <formula xml:space="preserve"> 0.1</formula>
    </cfRule>
  </conditionalFormatting>
  <conditionalFormatting sqref="O2 O5:O7 O10:O15">
    <cfRule type="cellIs" dxfId="823" priority="1648" stopIfTrue="1" operator="lessThan">
      <formula>-0.1</formula>
    </cfRule>
    <cfRule type="cellIs" dxfId="822" priority="1649" stopIfTrue="1" operator="greaterThan">
      <formula>0.1</formula>
    </cfRule>
    <cfRule type="cellIs" dxfId="821" priority="1650" stopIfTrue="1" operator="lessThan">
      <formula>-0.1</formula>
    </cfRule>
    <cfRule type="cellIs" dxfId="820" priority="1651" stopIfTrue="1" operator="greaterThan">
      <formula>0.1</formula>
    </cfRule>
  </conditionalFormatting>
  <conditionalFormatting sqref="O2 O5:O7 O10:O15">
    <cfRule type="cellIs" dxfId="819" priority="1458" stopIfTrue="1" operator="between">
      <formula>0.1</formula>
      <formula>1</formula>
    </cfRule>
    <cfRule type="cellIs" dxfId="818" priority="1459" stopIfTrue="1" operator="between">
      <formula>-1</formula>
      <formula>-0.1</formula>
    </cfRule>
  </conditionalFormatting>
  <conditionalFormatting sqref="O17:O65445 O1:O2">
    <cfRule type="cellIs" dxfId="817" priority="1758" stopIfTrue="1" operator="lessThan">
      <formula>0</formula>
    </cfRule>
  </conditionalFormatting>
  <conditionalFormatting sqref="O8">
    <cfRule type="cellIs" dxfId="816" priority="1759" stopIfTrue="1" operator="between">
      <formula>0.1</formula>
      <formula>1</formula>
    </cfRule>
    <cfRule type="cellIs" dxfId="815" priority="1760" stopIfTrue="1" operator="between">
      <formula>-1</formula>
      <formula>-0.1</formula>
    </cfRule>
  </conditionalFormatting>
  <conditionalFormatting sqref="O8">
    <cfRule type="cellIs" dxfId="814" priority="1756" stopIfTrue="1" operator="lessThan">
      <formula>-0.1</formula>
    </cfRule>
    <cfRule type="cellIs" dxfId="813" priority="1757" stopIfTrue="1" operator="greaterThan">
      <formula>0.1</formula>
    </cfRule>
  </conditionalFormatting>
  <conditionalFormatting sqref="O8">
    <cfRule type="cellIs" dxfId="812" priority="1752" stopIfTrue="1" operator="lessThan">
      <formula>-0.1</formula>
    </cfRule>
    <cfRule type="cellIs" dxfId="811" priority="1753" stopIfTrue="1" operator="greaterThan">
      <formula>0.1</formula>
    </cfRule>
    <cfRule type="cellIs" dxfId="810" priority="1754" stopIfTrue="1" operator="lessThan">
      <formula>-0.1</formula>
    </cfRule>
    <cfRule type="cellIs" dxfId="809" priority="1755" stopIfTrue="1" operator="greaterThan">
      <formula>0.1</formula>
    </cfRule>
  </conditionalFormatting>
  <conditionalFormatting sqref="O2">
    <cfRule type="cellIs" dxfId="808" priority="1744" stopIfTrue="1" operator="between">
      <formula>0.1</formula>
      <formula>1</formula>
    </cfRule>
    <cfRule type="cellIs" dxfId="807" priority="1745" stopIfTrue="1" operator="between">
      <formula>-1</formula>
      <formula>-0.1</formula>
    </cfRule>
  </conditionalFormatting>
  <conditionalFormatting sqref="O2">
    <cfRule type="cellIs" dxfId="806" priority="1740" stopIfTrue="1" operator="lessThan">
      <formula>-0.1</formula>
    </cfRule>
    <cfRule type="cellIs" dxfId="805" priority="1741" stopIfTrue="1" operator="greaterThan">
      <formula>0.1</formula>
    </cfRule>
    <cfRule type="cellIs" dxfId="804" priority="1742" stopIfTrue="1" operator="lessThan">
      <formula>-0.1</formula>
    </cfRule>
    <cfRule type="cellIs" dxfId="803" priority="1743" stopIfTrue="1" operator="greaterThan">
      <formula>0.1</formula>
    </cfRule>
  </conditionalFormatting>
  <conditionalFormatting sqref="J10 J8">
    <cfRule type="cellIs" dxfId="802" priority="818" stopIfTrue="1" operator="lessThan">
      <formula>-0.1</formula>
    </cfRule>
  </conditionalFormatting>
  <conditionalFormatting sqref="J10 J8">
    <cfRule type="cellIs" dxfId="801" priority="817" stopIfTrue="1" operator="greaterThan">
      <formula xml:space="preserve"> 0.1</formula>
    </cfRule>
  </conditionalFormatting>
  <conditionalFormatting sqref="J11">
    <cfRule type="cellIs" dxfId="800" priority="702" stopIfTrue="1" operator="greaterThan">
      <formula xml:space="preserve"> 0.1</formula>
    </cfRule>
  </conditionalFormatting>
  <conditionalFormatting sqref="J11">
    <cfRule type="cellIs" dxfId="799" priority="703" stopIfTrue="1" operator="lessThan">
      <formula>-0.1</formula>
    </cfRule>
  </conditionalFormatting>
  <conditionalFormatting sqref="O4">
    <cfRule type="cellIs" dxfId="798" priority="93" stopIfTrue="1" operator="between">
      <formula>0.1</formula>
      <formula>1</formula>
    </cfRule>
    <cfRule type="cellIs" dxfId="797" priority="94" stopIfTrue="1" operator="between">
      <formula>-1</formula>
      <formula>-0.1</formula>
    </cfRule>
  </conditionalFormatting>
  <conditionalFormatting sqref="S4">
    <cfRule type="cellIs" dxfId="796" priority="114" stopIfTrue="1" operator="between">
      <formula>0.2</formula>
      <formula>1</formula>
    </cfRule>
    <cfRule type="cellIs" dxfId="795" priority="115" stopIfTrue="1" operator="between">
      <formula>-1</formula>
      <formula>-0.2</formula>
    </cfRule>
  </conditionalFormatting>
  <conditionalFormatting sqref="S4">
    <cfRule type="cellIs" dxfId="794" priority="112" stopIfTrue="1" operator="between">
      <formula>0.2</formula>
      <formula>1</formula>
    </cfRule>
    <cfRule type="cellIs" dxfId="793" priority="113" stopIfTrue="1" operator="between">
      <formula>-1</formula>
      <formula>-0.2</formula>
    </cfRule>
  </conditionalFormatting>
  <conditionalFormatting sqref="F4">
    <cfRule type="cellIs" dxfId="792" priority="110" stopIfTrue="1" operator="lessThan">
      <formula>-0.2</formula>
    </cfRule>
    <cfRule type="cellIs" dxfId="791" priority="111" stopIfTrue="1" operator="greaterThan">
      <formula>0.2</formula>
    </cfRule>
  </conditionalFormatting>
  <conditionalFormatting sqref="F4">
    <cfRule type="cellIs" dxfId="790" priority="108" stopIfTrue="1" operator="between">
      <formula>0.2</formula>
      <formula>1</formula>
    </cfRule>
    <cfRule type="cellIs" dxfId="789" priority="109" stopIfTrue="1" operator="between">
      <formula>-0.2</formula>
      <formula>-1</formula>
    </cfRule>
  </conditionalFormatting>
  <conditionalFormatting sqref="E4:F4 J4">
    <cfRule type="cellIs" dxfId="788" priority="107" stopIfTrue="1" operator="lessThan">
      <formula>-0.1</formula>
    </cfRule>
  </conditionalFormatting>
  <conditionalFormatting sqref="E4:F4 J4">
    <cfRule type="cellIs" dxfId="787" priority="106" stopIfTrue="1" operator="greaterThan">
      <formula xml:space="preserve"> 0.1</formula>
    </cfRule>
  </conditionalFormatting>
  <conditionalFormatting sqref="O4">
    <cfRule type="cellIs" dxfId="786" priority="95" stopIfTrue="1" operator="lessThan">
      <formula>-0.1</formula>
    </cfRule>
    <cfRule type="cellIs" dxfId="785" priority="96" stopIfTrue="1" operator="greaterThan">
      <formula>0.1</formula>
    </cfRule>
    <cfRule type="cellIs" dxfId="784" priority="97" stopIfTrue="1" operator="lessThan">
      <formula>-0.1</formula>
    </cfRule>
    <cfRule type="cellIs" dxfId="783" priority="98" stopIfTrue="1" operator="greaterThan">
      <formula>0.1</formula>
    </cfRule>
  </conditionalFormatting>
  <conditionalFormatting sqref="O4">
    <cfRule type="cellIs" dxfId="782" priority="105" stopIfTrue="1" operator="lessThan">
      <formula>0</formula>
    </cfRule>
  </conditionalFormatting>
  <conditionalFormatting sqref="O4">
    <cfRule type="cellIs" dxfId="781" priority="103" stopIfTrue="1" operator="between">
      <formula>0.1</formula>
      <formula>1</formula>
    </cfRule>
    <cfRule type="cellIs" dxfId="780" priority="104" stopIfTrue="1" operator="between">
      <formula>-1</formula>
      <formula>-0.1</formula>
    </cfRule>
  </conditionalFormatting>
  <conditionalFormatting sqref="O4">
    <cfRule type="cellIs" dxfId="779" priority="99" stopIfTrue="1" operator="lessThan">
      <formula>-0.1</formula>
    </cfRule>
    <cfRule type="cellIs" dxfId="778" priority="100" stopIfTrue="1" operator="greaterThan">
      <formula>0.1</formula>
    </cfRule>
    <cfRule type="cellIs" dxfId="777" priority="101" stopIfTrue="1" operator="lessThan">
      <formula>-0.1</formula>
    </cfRule>
    <cfRule type="cellIs" dxfId="776" priority="102" stopIfTrue="1" operator="greaterThan">
      <formula>0.1</formula>
    </cfRule>
  </conditionalFormatting>
  <conditionalFormatting sqref="S3">
    <cfRule type="cellIs" dxfId="775" priority="22" stopIfTrue="1" operator="between">
      <formula>0.2</formula>
      <formula>1</formula>
    </cfRule>
    <cfRule type="cellIs" dxfId="774" priority="23" stopIfTrue="1" operator="between">
      <formula>-1</formula>
      <formula>-0.2</formula>
    </cfRule>
  </conditionalFormatting>
  <conditionalFormatting sqref="S3">
    <cfRule type="cellIs" dxfId="773" priority="20" stopIfTrue="1" operator="between">
      <formula>0.2</formula>
      <formula>1</formula>
    </cfRule>
    <cfRule type="cellIs" dxfId="772" priority="21" stopIfTrue="1" operator="between">
      <formula>-1</formula>
      <formula>-0.2</formula>
    </cfRule>
  </conditionalFormatting>
  <conditionalFormatting sqref="F3">
    <cfRule type="cellIs" dxfId="771" priority="18" stopIfTrue="1" operator="lessThan">
      <formula>-0.2</formula>
    </cfRule>
    <cfRule type="cellIs" dxfId="770" priority="19" stopIfTrue="1" operator="greaterThan">
      <formula>0.2</formula>
    </cfRule>
  </conditionalFormatting>
  <conditionalFormatting sqref="F3">
    <cfRule type="cellIs" dxfId="769" priority="16" stopIfTrue="1" operator="between">
      <formula>0.2</formula>
      <formula>1</formula>
    </cfRule>
    <cfRule type="cellIs" dxfId="768" priority="17" stopIfTrue="1" operator="between">
      <formula>-0.2</formula>
      <formula>-1</formula>
    </cfRule>
  </conditionalFormatting>
  <conditionalFormatting sqref="E3:F3 J3">
    <cfRule type="cellIs" dxfId="767" priority="15" stopIfTrue="1" operator="lessThan">
      <formula>-0.1</formula>
    </cfRule>
  </conditionalFormatting>
  <conditionalFormatting sqref="E3:F3 J3">
    <cfRule type="cellIs" dxfId="766" priority="14" stopIfTrue="1" operator="greaterThan">
      <formula xml:space="preserve"> 0.1</formula>
    </cfRule>
  </conditionalFormatting>
  <conditionalFormatting sqref="O3">
    <cfRule type="cellIs" dxfId="765" priority="3" stopIfTrue="1" operator="lessThan">
      <formula>-0.1</formula>
    </cfRule>
    <cfRule type="cellIs" dxfId="764" priority="4" stopIfTrue="1" operator="greaterThan">
      <formula>0.1</formula>
    </cfRule>
    <cfRule type="cellIs" dxfId="763" priority="5" stopIfTrue="1" operator="lessThan">
      <formula>-0.1</formula>
    </cfRule>
    <cfRule type="cellIs" dxfId="762" priority="6" stopIfTrue="1" operator="greaterThan">
      <formula>0.1</formula>
    </cfRule>
  </conditionalFormatting>
  <conditionalFormatting sqref="O3">
    <cfRule type="cellIs" dxfId="761" priority="1" stopIfTrue="1" operator="between">
      <formula>0.1</formula>
      <formula>1</formula>
    </cfRule>
    <cfRule type="cellIs" dxfId="760" priority="2" stopIfTrue="1" operator="between">
      <formula>-1</formula>
      <formula>-0.1</formula>
    </cfRule>
  </conditionalFormatting>
  <conditionalFormatting sqref="O3">
    <cfRule type="cellIs" dxfId="759" priority="13" stopIfTrue="1" operator="lessThan">
      <formula>0</formula>
    </cfRule>
  </conditionalFormatting>
  <conditionalFormatting sqref="O3">
    <cfRule type="cellIs" dxfId="758" priority="11" stopIfTrue="1" operator="between">
      <formula>0.1</formula>
      <formula>1</formula>
    </cfRule>
    <cfRule type="cellIs" dxfId="757" priority="12" stopIfTrue="1" operator="between">
      <formula>-1</formula>
      <formula>-0.1</formula>
    </cfRule>
  </conditionalFormatting>
  <conditionalFormatting sqref="O3">
    <cfRule type="cellIs" dxfId="756" priority="7" stopIfTrue="1" operator="lessThan">
      <formula>-0.1</formula>
    </cfRule>
    <cfRule type="cellIs" dxfId="755" priority="8" stopIfTrue="1" operator="greaterThan">
      <formula>0.1</formula>
    </cfRule>
    <cfRule type="cellIs" dxfId="754" priority="9" stopIfTrue="1" operator="lessThan">
      <formula>-0.1</formula>
    </cfRule>
    <cfRule type="cellIs" dxfId="753" priority="10" stopIfTrue="1" operator="greaterThan">
      <formula>0.1</formula>
    </cfRule>
  </conditionalFormatting>
  <printOptions headings="1"/>
  <pageMargins left="0" right="0" top="0" bottom="0" header="0" footer="0"/>
  <pageSetup paperSize="8" scale="63" fitToHeight="0" orientation="landscape" verticalDpi="200" r:id="rId1"/>
  <headerFooter alignWithMargins="0">
    <oddFooter>&amp;L&amp;D&amp;R&amp;F&amp;A</oddFooter>
  </headerFooter>
  <colBreaks count="1" manualBreakCount="1">
    <brk id="16" max="1048575" man="1"/>
  </colBreaks>
  <cellWatches>
    <cellWatch r="H10"/>
  </cellWatches>
  <ignoredErrors>
    <ignoredError sqref="L2 R2 L5 R5 L9 L11:L12 R8:R1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>
    <tabColor indexed="57"/>
    <pageSetUpPr fitToPage="1"/>
  </sheetPr>
  <dimension ref="A1:V90"/>
  <sheetViews>
    <sheetView showGridLines="0" zoomScale="63" zoomScaleNormal="63" zoomScaleSheetLayoutView="70" workbookViewId="0">
      <selection activeCell="A10" sqref="A10"/>
    </sheetView>
  </sheetViews>
  <sheetFormatPr baseColWidth="10" defaultColWidth="11.42578125" defaultRowHeight="33.75" customHeight="1" outlineLevelRow="1" outlineLevelCol="1" x14ac:dyDescent="0.25"/>
  <cols>
    <col min="1" max="1" width="80.5703125" style="12" customWidth="1"/>
    <col min="2" max="2" width="22" style="10" customWidth="1"/>
    <col min="3" max="3" width="23.85546875" style="10" customWidth="1" outlineLevel="1"/>
    <col min="4" max="4" width="20.7109375" style="10" customWidth="1" outlineLevel="1"/>
    <col min="5" max="5" width="23.42578125" style="10" customWidth="1" outlineLevel="1"/>
    <col min="6" max="6" width="24.85546875" style="10" customWidth="1" outlineLevel="1"/>
    <col min="7" max="7" width="4.85546875" style="10" customWidth="1"/>
    <col min="8" max="8" width="23" style="10" customWidth="1"/>
    <col min="9" max="9" width="22" style="13" customWidth="1" outlineLevel="1"/>
    <col min="10" max="10" width="24" style="15" customWidth="1" outlineLevel="1"/>
    <col min="11" max="11" width="3" style="10" customWidth="1"/>
    <col min="12" max="12" width="20.7109375" style="10" customWidth="1"/>
    <col min="13" max="13" width="20.7109375" style="10" customWidth="1" outlineLevel="1"/>
    <col min="14" max="14" width="22" style="14" customWidth="1" outlineLevel="1"/>
    <col min="15" max="15" width="25" style="10" customWidth="1" outlineLevel="1"/>
    <col min="16" max="16" width="3" style="13" customWidth="1"/>
    <col min="17" max="17" width="20.7109375" style="14" customWidth="1"/>
    <col min="18" max="18" width="20.7109375" style="270" customWidth="1" outlineLevel="1"/>
    <col min="19" max="19" width="20.7109375" style="16" customWidth="1" outlineLevel="1"/>
    <col min="20" max="20" width="3" style="17" customWidth="1"/>
    <col min="21" max="21" width="25.42578125" style="16" customWidth="1"/>
    <col min="22" max="22" width="3.7109375" style="10" customWidth="1"/>
    <col min="23" max="16384" width="11.42578125" style="10"/>
  </cols>
  <sheetData>
    <row r="1" spans="1:21" s="8" customFormat="1" ht="171.75" customHeight="1" thickBot="1" x14ac:dyDescent="0.25">
      <c r="A1" s="72" t="s">
        <v>154</v>
      </c>
      <c r="B1" s="136" t="s">
        <v>71</v>
      </c>
      <c r="C1" s="166" t="s">
        <v>140</v>
      </c>
      <c r="D1" s="161" t="s">
        <v>77</v>
      </c>
      <c r="E1" s="165" t="s">
        <v>70</v>
      </c>
      <c r="F1" s="162" t="s">
        <v>124</v>
      </c>
      <c r="G1" s="48"/>
      <c r="H1" s="136" t="s">
        <v>72</v>
      </c>
      <c r="I1" s="164" t="s">
        <v>73</v>
      </c>
      <c r="J1" s="165" t="s">
        <v>141</v>
      </c>
      <c r="K1" s="48"/>
      <c r="L1" s="136" t="s">
        <v>76</v>
      </c>
      <c r="M1" s="163" t="s">
        <v>74</v>
      </c>
      <c r="N1" s="164" t="s">
        <v>75</v>
      </c>
      <c r="O1" s="143" t="s">
        <v>142</v>
      </c>
      <c r="P1" s="48"/>
      <c r="Q1" s="160" t="s">
        <v>78</v>
      </c>
      <c r="R1" s="245" t="s">
        <v>98</v>
      </c>
      <c r="S1" s="161" t="s">
        <v>79</v>
      </c>
      <c r="T1" s="48"/>
      <c r="U1" s="112" t="s">
        <v>43</v>
      </c>
    </row>
    <row r="2" spans="1:21" ht="21" customHeight="1" thickBot="1" x14ac:dyDescent="0.3">
      <c r="A2" s="78" t="s">
        <v>16</v>
      </c>
      <c r="B2" s="192"/>
      <c r="C2" s="192"/>
      <c r="D2" s="193"/>
      <c r="E2" s="194"/>
      <c r="F2" s="194"/>
      <c r="G2" s="51"/>
      <c r="H2" s="195"/>
      <c r="I2" s="196"/>
      <c r="J2" s="194"/>
      <c r="K2" s="40"/>
      <c r="L2" s="197"/>
      <c r="M2" s="198"/>
      <c r="N2" s="198"/>
      <c r="O2" s="194"/>
      <c r="P2" s="40"/>
      <c r="Q2" s="197"/>
      <c r="R2" s="258"/>
      <c r="S2" s="198"/>
      <c r="T2" s="51"/>
      <c r="U2" s="45"/>
    </row>
    <row r="3" spans="1:21" ht="30.6" customHeight="1" outlineLevel="1" thickBot="1" x14ac:dyDescent="0.3">
      <c r="A3" s="74" t="s">
        <v>155</v>
      </c>
      <c r="B3" s="216"/>
      <c r="C3" s="200">
        <f>+I3+M3</f>
        <v>0</v>
      </c>
      <c r="D3" s="132">
        <f>+I3+N3</f>
        <v>0</v>
      </c>
      <c r="E3" s="119" t="str">
        <f>IF(ISERROR(C3/B3-1),"-",C3/B3-1)</f>
        <v>-</v>
      </c>
      <c r="F3" s="53" t="str">
        <f>IF(ISERROR(D3/B3-1),"-",D3/B3-1)</f>
        <v>-</v>
      </c>
      <c r="G3" s="51"/>
      <c r="H3" s="216"/>
      <c r="I3" s="219"/>
      <c r="J3" s="119" t="str">
        <f>IF(ISERROR(I3/H3-1),"-",I3/H3-1)</f>
        <v>-</v>
      </c>
      <c r="K3" s="51"/>
      <c r="L3" s="52">
        <f>+B3-H3</f>
        <v>0</v>
      </c>
      <c r="M3" s="222"/>
      <c r="N3" s="219"/>
      <c r="O3" s="144" t="str">
        <f>IF(ISERROR(N3/M3-1),"-",N3/M3-1)</f>
        <v>-</v>
      </c>
      <c r="P3" s="51"/>
      <c r="Q3" s="133" t="str">
        <f>IF(ISERROR(B3/$B$74),"-",B3/$B$74)</f>
        <v>-</v>
      </c>
      <c r="R3" s="246" t="str">
        <f>IF(ISERROR(C3/$C$74),"-",C3/$C$74)</f>
        <v>-</v>
      </c>
      <c r="S3" s="54" t="str">
        <f>IF(ISERROR(D3/$D$74),"-",D3/$D$74)</f>
        <v>-</v>
      </c>
      <c r="T3" s="51"/>
      <c r="U3" s="111"/>
    </row>
    <row r="4" spans="1:21" ht="34.5" customHeight="1" outlineLevel="1" thickBot="1" x14ac:dyDescent="0.3">
      <c r="A4" s="39" t="s">
        <v>156</v>
      </c>
      <c r="B4" s="271"/>
      <c r="C4" s="273">
        <f>+I4+M4</f>
        <v>0</v>
      </c>
      <c r="D4" s="272">
        <f>+I4+N4</f>
        <v>0</v>
      </c>
      <c r="E4" s="119" t="str">
        <f>IF(ISERROR(C4/B4-1),"-",C4/B4-1)</f>
        <v>-</v>
      </c>
      <c r="F4" s="53" t="str">
        <f>IF(ISERROR(D4/B4-1),"-",D4/B4-1)</f>
        <v>-</v>
      </c>
      <c r="G4" s="51"/>
      <c r="H4" s="227"/>
      <c r="I4" s="227"/>
      <c r="J4" s="119" t="str">
        <f>IF(ISERROR(I4/H4-1),"-",I4/H4-1)</f>
        <v>-</v>
      </c>
      <c r="K4" s="51"/>
      <c r="L4" s="215"/>
      <c r="M4" s="230"/>
      <c r="N4" s="219"/>
      <c r="O4" s="144" t="str">
        <f>IF(ISERROR(N4/M4-1),"-",N4/M4-1)</f>
        <v>-</v>
      </c>
      <c r="P4" s="51"/>
      <c r="Q4" s="215"/>
      <c r="R4" s="246" t="str">
        <f>IF(ISERROR(C4/$C$74),"-",C4/$C$74)</f>
        <v>-</v>
      </c>
      <c r="S4" s="54" t="str">
        <f>IF(ISERROR(D4/$D$74),"-",D4/$D$74)</f>
        <v>-</v>
      </c>
      <c r="T4" s="51"/>
      <c r="U4" s="111"/>
    </row>
    <row r="5" spans="1:21" ht="21" customHeight="1" outlineLevel="1" x14ac:dyDescent="0.25">
      <c r="A5" s="73" t="s">
        <v>131</v>
      </c>
      <c r="B5" s="239"/>
      <c r="C5" s="135"/>
      <c r="D5" s="135"/>
      <c r="E5" s="240"/>
      <c r="F5" s="243"/>
      <c r="G5" s="51"/>
      <c r="H5" s="241"/>
      <c r="I5" s="241"/>
      <c r="J5" s="240"/>
      <c r="K5" s="51"/>
      <c r="L5" s="242"/>
      <c r="M5" s="241"/>
      <c r="N5" s="241"/>
      <c r="O5" s="237"/>
      <c r="P5" s="51"/>
      <c r="Q5" s="240"/>
      <c r="R5" s="259"/>
      <c r="S5" s="240"/>
      <c r="T5" s="51"/>
      <c r="U5" s="244"/>
    </row>
    <row r="6" spans="1:21" ht="30.75" customHeight="1" outlineLevel="1" x14ac:dyDescent="0.25">
      <c r="A6" s="299" t="s">
        <v>157</v>
      </c>
      <c r="B6" s="228"/>
      <c r="C6" s="131">
        <f>+I6+M6</f>
        <v>0</v>
      </c>
      <c r="D6" s="132">
        <f>+I6+N6</f>
        <v>0</v>
      </c>
      <c r="E6" s="119" t="str">
        <f>IF(ISERROR(C6/B6-1),"-",C6/B6-1)</f>
        <v>-</v>
      </c>
      <c r="F6" s="53" t="str">
        <f>IF(ISERROR(D6/B6-1),"-",D6/B6-1)</f>
        <v>-</v>
      </c>
      <c r="G6" s="51"/>
      <c r="H6" s="228"/>
      <c r="I6" s="229"/>
      <c r="J6" s="119" t="str">
        <f>IF(ISERROR(I6/H6-1),"-",I6/H6-1)</f>
        <v>-</v>
      </c>
      <c r="K6" s="51"/>
      <c r="L6" s="52">
        <f>+B6-H6</f>
        <v>0</v>
      </c>
      <c r="M6" s="231"/>
      <c r="N6" s="229"/>
      <c r="O6" s="144" t="str">
        <f>IF(ISERROR(N6/M6-1),"-",N6/M6-1)</f>
        <v>-</v>
      </c>
      <c r="P6" s="51"/>
      <c r="Q6" s="133" t="str">
        <f>IF(ISERROR(B6/$B$74),"-",B6/$B$74)</f>
        <v>-</v>
      </c>
      <c r="R6" s="246" t="str">
        <f>IF(ISERROR(C6/$C$74),"-",C6/$C$74)</f>
        <v>-</v>
      </c>
      <c r="S6" s="54" t="str">
        <f>IF(ISERROR(D6/$D$74),"-",D6/$D$74)</f>
        <v>-</v>
      </c>
      <c r="T6" s="51"/>
      <c r="U6" s="111"/>
    </row>
    <row r="7" spans="1:21" ht="25.5" customHeight="1" outlineLevel="1" x14ac:dyDescent="0.25">
      <c r="A7" s="299" t="s">
        <v>130</v>
      </c>
      <c r="B7" s="228"/>
      <c r="C7" s="131">
        <f>+I7+M7</f>
        <v>0</v>
      </c>
      <c r="D7" s="132">
        <f>+I7+N7</f>
        <v>0</v>
      </c>
      <c r="E7" s="119" t="str">
        <f>IF(ISERROR(C7/B7-1),"-",C7/B7-1)</f>
        <v>-</v>
      </c>
      <c r="F7" s="53" t="str">
        <f>IF(ISERROR(D7/B7-1),"-",D7/B7-1)</f>
        <v>-</v>
      </c>
      <c r="G7" s="51"/>
      <c r="H7" s="228"/>
      <c r="I7" s="229"/>
      <c r="J7" s="119" t="str">
        <f>IF(ISERROR(I7/H7-1),"-",I7/H7-1)</f>
        <v>-</v>
      </c>
      <c r="K7" s="51"/>
      <c r="L7" s="52">
        <f>+B7-H7</f>
        <v>0</v>
      </c>
      <c r="M7" s="231"/>
      <c r="N7" s="229"/>
      <c r="O7" s="144" t="str">
        <f>IF(ISERROR(N7/M7-1),"-",N7/M7-1)</f>
        <v>-</v>
      </c>
      <c r="P7" s="51"/>
      <c r="Q7" s="133" t="str">
        <f>IF(ISERROR(B7/$B$74),"-",B7/$B$74)</f>
        <v>-</v>
      </c>
      <c r="R7" s="246" t="str">
        <f>IF(ISERROR(C7/$C$74),"-",C7/$C$74)</f>
        <v>-</v>
      </c>
      <c r="S7" s="54" t="str">
        <f>IF(ISERROR(D7/$D$74),"-",D7/$D$74)</f>
        <v>-</v>
      </c>
      <c r="T7" s="51"/>
      <c r="U7" s="111"/>
    </row>
    <row r="8" spans="1:21" ht="21" customHeight="1" outlineLevel="1" x14ac:dyDescent="0.25">
      <c r="A8" s="299" t="s">
        <v>158</v>
      </c>
      <c r="B8" s="228"/>
      <c r="C8" s="131">
        <f>+I8+M8</f>
        <v>0</v>
      </c>
      <c r="D8" s="201">
        <f>+I8+N8</f>
        <v>0</v>
      </c>
      <c r="E8" s="202" t="str">
        <f>IF(ISERROR(C8/B8-1),"-",C8/B8-1)</f>
        <v>-</v>
      </c>
      <c r="F8" s="170" t="str">
        <f>IF(ISERROR(D8/B8-1),"-",D8/B8-1)</f>
        <v>-</v>
      </c>
      <c r="G8" s="51"/>
      <c r="H8" s="228"/>
      <c r="I8" s="229"/>
      <c r="J8" s="202" t="str">
        <f>IF(ISERROR(I8/H8-1),"-",I8/H8-1)</f>
        <v>-</v>
      </c>
      <c r="K8" s="51"/>
      <c r="L8" s="199">
        <f>+B8-H8</f>
        <v>0</v>
      </c>
      <c r="M8" s="231"/>
      <c r="N8" s="229"/>
      <c r="O8" s="167" t="str">
        <f>IF(ISERROR(N8/M8-1),"-",N8/M8-1)</f>
        <v>-</v>
      </c>
      <c r="P8" s="51"/>
      <c r="Q8" s="168" t="str">
        <f>IF(ISERROR(B8/$B$74),"-",B8/$B$74)</f>
        <v>-</v>
      </c>
      <c r="R8" s="260" t="str">
        <f>IF(ISERROR(C8/$C$74),"-",C8/$C$74)</f>
        <v>-</v>
      </c>
      <c r="S8" s="169" t="str">
        <f>IF(ISERROR(D8/$D$74),"-",D8/$D$74)</f>
        <v>-</v>
      </c>
      <c r="T8" s="51"/>
      <c r="U8" s="111"/>
    </row>
    <row r="9" spans="1:21" ht="21" customHeight="1" outlineLevel="1" x14ac:dyDescent="0.25">
      <c r="A9" s="299"/>
      <c r="B9" s="216"/>
      <c r="C9" s="131">
        <f>+I9+M9</f>
        <v>0</v>
      </c>
      <c r="D9" s="132">
        <f>+I9+N9</f>
        <v>0</v>
      </c>
      <c r="E9" s="119" t="str">
        <f>IF(ISERROR(C9/B9-1),"-",C9/B9-1)</f>
        <v>-</v>
      </c>
      <c r="F9" s="53" t="str">
        <f>IF(ISERROR(D9/B9-1),"-",D9/B9-1)</f>
        <v>-</v>
      </c>
      <c r="G9" s="51"/>
      <c r="H9" s="216"/>
      <c r="I9" s="219"/>
      <c r="J9" s="119" t="str">
        <f>IF(ISERROR(I9/H9-1),"-",I9/H9-1)</f>
        <v>-</v>
      </c>
      <c r="K9" s="51"/>
      <c r="L9" s="52">
        <f>+B9-H9</f>
        <v>0</v>
      </c>
      <c r="M9" s="222"/>
      <c r="N9" s="219"/>
      <c r="O9" s="144" t="str">
        <f t="shared" ref="O9:O67" si="0">IF(ISERROR(N9/M9-1),"-",N9/M9-1)</f>
        <v>-</v>
      </c>
      <c r="P9" s="51"/>
      <c r="Q9" s="133" t="str">
        <f>IF(ISERROR(B9/$B$74),"-",B9/$B$74)</f>
        <v>-</v>
      </c>
      <c r="R9" s="246" t="str">
        <f>IF(ISERROR(C9/$C$74),"-",C9/$C$74)</f>
        <v>-</v>
      </c>
      <c r="S9" s="54" t="str">
        <f>IF(ISERROR(D9/$D$74),"-",D9/$D$74)</f>
        <v>-</v>
      </c>
      <c r="T9" s="51"/>
      <c r="U9" s="111"/>
    </row>
    <row r="10" spans="1:21" ht="21" customHeight="1" outlineLevel="1" x14ac:dyDescent="0.25">
      <c r="A10" s="299" t="s">
        <v>11</v>
      </c>
      <c r="B10" s="216"/>
      <c r="C10" s="131">
        <f>+I10+M10</f>
        <v>0</v>
      </c>
      <c r="D10" s="132">
        <f>+I10+N10</f>
        <v>0</v>
      </c>
      <c r="E10" s="119" t="str">
        <f>IF(ISERROR(C10/B10-1),"-",C10/B10-1)</f>
        <v>-</v>
      </c>
      <c r="F10" s="53" t="str">
        <f>IF(ISERROR(D10/B10-1),"-",D10/B10-1)</f>
        <v>-</v>
      </c>
      <c r="G10" s="51"/>
      <c r="H10" s="216"/>
      <c r="I10" s="219"/>
      <c r="J10" s="119" t="str">
        <f>IF(ISERROR(I10/H10-1),"-",I10/H10-1)</f>
        <v>-</v>
      </c>
      <c r="K10" s="51"/>
      <c r="L10" s="52">
        <f>+B10-H10</f>
        <v>0</v>
      </c>
      <c r="M10" s="222"/>
      <c r="N10" s="219"/>
      <c r="O10" s="144" t="str">
        <f t="shared" si="0"/>
        <v>-</v>
      </c>
      <c r="P10" s="51"/>
      <c r="Q10" s="133" t="str">
        <f>IF(ISERROR(B10/$B$74),"-",B10/$B$74)</f>
        <v>-</v>
      </c>
      <c r="R10" s="246" t="str">
        <f>IF(ISERROR(C10/$C$74),"-",C10/$C$74)</f>
        <v>-</v>
      </c>
      <c r="S10" s="54" t="str">
        <f>IF(ISERROR(D10/$D$74),"-",D10/$D$74)</f>
        <v>-</v>
      </c>
      <c r="T10" s="51"/>
      <c r="U10" s="111"/>
    </row>
    <row r="11" spans="1:21" ht="21" customHeight="1" outlineLevel="1" x14ac:dyDescent="0.25">
      <c r="A11" s="73"/>
      <c r="B11" s="216"/>
      <c r="C11" s="131">
        <f>+I11+M11</f>
        <v>0</v>
      </c>
      <c r="D11" s="132">
        <f>+I11+N11</f>
        <v>0</v>
      </c>
      <c r="E11" s="119" t="str">
        <f>IF(ISERROR(C11/B11-1),"-",C11/B11-1)</f>
        <v>-</v>
      </c>
      <c r="F11" s="53" t="str">
        <f>IF(ISERROR(D11/B11-1),"-",D11/B11-1)</f>
        <v>-</v>
      </c>
      <c r="G11" s="51"/>
      <c r="H11" s="216"/>
      <c r="I11" s="219"/>
      <c r="J11" s="119" t="str">
        <f>IF(ISERROR(I11/H11-1),"-",I11/H11-1)</f>
        <v>-</v>
      </c>
      <c r="K11" s="51"/>
      <c r="L11" s="52">
        <f>+B11-H11</f>
        <v>0</v>
      </c>
      <c r="M11" s="222"/>
      <c r="N11" s="219"/>
      <c r="O11" s="144" t="str">
        <f t="shared" si="0"/>
        <v>-</v>
      </c>
      <c r="P11" s="51"/>
      <c r="Q11" s="133" t="str">
        <f>IF(ISERROR(B11/$B$74),"-",B11/$B$74)</f>
        <v>-</v>
      </c>
      <c r="R11" s="246" t="str">
        <f>IF(ISERROR(C11/$C$74),"-",C11/$C$74)</f>
        <v>-</v>
      </c>
      <c r="S11" s="54" t="str">
        <f>IF(ISERROR(D11/$D$74),"-",D11/$D$74)</f>
        <v>-</v>
      </c>
      <c r="T11" s="51"/>
      <c r="U11" s="111"/>
    </row>
    <row r="12" spans="1:21" ht="21" customHeight="1" outlineLevel="1" x14ac:dyDescent="0.25">
      <c r="A12" s="300" t="s">
        <v>159</v>
      </c>
      <c r="B12" s="239"/>
      <c r="C12" s="135"/>
      <c r="D12" s="135"/>
      <c r="E12" s="240"/>
      <c r="F12" s="243"/>
      <c r="G12" s="51"/>
      <c r="H12" s="241"/>
      <c r="I12" s="241"/>
      <c r="J12" s="240"/>
      <c r="K12" s="51"/>
      <c r="L12" s="242"/>
      <c r="M12" s="241"/>
      <c r="N12" s="241"/>
      <c r="O12" s="237"/>
      <c r="P12" s="51"/>
      <c r="Q12" s="240"/>
      <c r="R12" s="259"/>
      <c r="S12" s="240"/>
      <c r="T12" s="51"/>
      <c r="U12" s="244"/>
    </row>
    <row r="13" spans="1:21" ht="21" customHeight="1" outlineLevel="1" x14ac:dyDescent="0.25">
      <c r="A13" s="75"/>
      <c r="B13" s="228"/>
      <c r="C13" s="131">
        <f>+I13+M13</f>
        <v>0</v>
      </c>
      <c r="D13" s="132">
        <f>+I13+N13</f>
        <v>0</v>
      </c>
      <c r="E13" s="119" t="str">
        <f>IF(ISERROR(C13/B13-1),"-",C13/B13-1)</f>
        <v>-</v>
      </c>
      <c r="F13" s="53" t="str">
        <f>IF(ISERROR(D13/B13-1),"-",D13/B13-1)</f>
        <v>-</v>
      </c>
      <c r="G13" s="51"/>
      <c r="H13" s="228"/>
      <c r="I13" s="229"/>
      <c r="J13" s="119" t="str">
        <f>IF(ISERROR(I13/H13-1),"-",I13/H13-1)</f>
        <v>-</v>
      </c>
      <c r="K13" s="51"/>
      <c r="L13" s="52">
        <f>+B13-H13</f>
        <v>0</v>
      </c>
      <c r="M13" s="231"/>
      <c r="N13" s="229"/>
      <c r="O13" s="144" t="str">
        <f t="shared" ref="O13:O15" si="1">IF(ISERROR(N13/M13-1),"-",N13/M13-1)</f>
        <v>-</v>
      </c>
      <c r="P13" s="51"/>
      <c r="Q13" s="133" t="str">
        <f>IF(ISERROR(B13/$B$74),"-",B13/$B$74)</f>
        <v>-</v>
      </c>
      <c r="R13" s="246" t="str">
        <f>IF(ISERROR(C13/$C$74),"-",C13/$C$74)</f>
        <v>-</v>
      </c>
      <c r="S13" s="54" t="str">
        <f>IF(ISERROR(D13/$D$74),"-",D13/$D$74)</f>
        <v>-</v>
      </c>
      <c r="T13" s="51"/>
      <c r="U13" s="111"/>
    </row>
    <row r="14" spans="1:21" ht="21" customHeight="1" outlineLevel="1" x14ac:dyDescent="0.25">
      <c r="A14" s="75"/>
      <c r="B14" s="228"/>
      <c r="C14" s="131">
        <f>+I14+M14</f>
        <v>0</v>
      </c>
      <c r="D14" s="132">
        <f>+I14+N14</f>
        <v>0</v>
      </c>
      <c r="E14" s="119" t="str">
        <f>IF(ISERROR(C14/B14-1),"-",C14/B14-1)</f>
        <v>-</v>
      </c>
      <c r="F14" s="53" t="str">
        <f>IF(ISERROR(D14/B14-1),"-",D14/B14-1)</f>
        <v>-</v>
      </c>
      <c r="G14" s="51"/>
      <c r="H14" s="228"/>
      <c r="I14" s="229"/>
      <c r="J14" s="119" t="str">
        <f>IF(ISERROR(I14/H14-1),"-",I14/H14-1)</f>
        <v>-</v>
      </c>
      <c r="K14" s="51"/>
      <c r="L14" s="52">
        <f>+B14-H14</f>
        <v>0</v>
      </c>
      <c r="M14" s="231"/>
      <c r="N14" s="229"/>
      <c r="O14" s="144" t="str">
        <f t="shared" si="1"/>
        <v>-</v>
      </c>
      <c r="P14" s="51"/>
      <c r="Q14" s="133" t="str">
        <f>IF(ISERROR(B14/$B$74),"-",B14/$B$74)</f>
        <v>-</v>
      </c>
      <c r="R14" s="246" t="str">
        <f>IF(ISERROR(C14/$C$74),"-",C14/$C$74)</f>
        <v>-</v>
      </c>
      <c r="S14" s="54" t="str">
        <f>IF(ISERROR(D14/$D$74),"-",D14/$D$74)</f>
        <v>-</v>
      </c>
      <c r="T14" s="51"/>
      <c r="U14" s="111"/>
    </row>
    <row r="15" spans="1:21" ht="21" customHeight="1" outlineLevel="1" thickBot="1" x14ac:dyDescent="0.3">
      <c r="A15" s="75"/>
      <c r="B15" s="228"/>
      <c r="C15" s="200">
        <f>+I15+M15</f>
        <v>0</v>
      </c>
      <c r="D15" s="201">
        <f>+I15+N15</f>
        <v>0</v>
      </c>
      <c r="E15" s="202" t="str">
        <f>IF(ISERROR(C15/B15-1),"-",C15/B15-1)</f>
        <v>-</v>
      </c>
      <c r="F15" s="170" t="str">
        <f>IF(ISERROR(D15/B15-1),"-",D15/B15-1)</f>
        <v>-</v>
      </c>
      <c r="G15" s="51"/>
      <c r="H15" s="228"/>
      <c r="I15" s="229"/>
      <c r="J15" s="202" t="str">
        <f>IF(ISERROR(I15/H15-1),"-",I15/H15-1)</f>
        <v>-</v>
      </c>
      <c r="K15" s="51"/>
      <c r="L15" s="199">
        <f>+B15-H15</f>
        <v>0</v>
      </c>
      <c r="M15" s="231"/>
      <c r="N15" s="229"/>
      <c r="O15" s="167" t="str">
        <f t="shared" si="1"/>
        <v>-</v>
      </c>
      <c r="P15" s="51"/>
      <c r="Q15" s="168" t="str">
        <f>IF(ISERROR(B15/$B$74),"-",B15/$B$74)</f>
        <v>-</v>
      </c>
      <c r="R15" s="260" t="str">
        <f>IF(ISERROR(C15/$C$74),"-",C15/$C$74)</f>
        <v>-</v>
      </c>
      <c r="S15" s="169" t="str">
        <f>IF(ISERROR(D15/$D$74),"-",D15/$D$74)</f>
        <v>-</v>
      </c>
      <c r="T15" s="51"/>
      <c r="U15" s="111"/>
    </row>
    <row r="16" spans="1:21" s="11" customFormat="1" ht="21" customHeight="1" thickBot="1" x14ac:dyDescent="0.3">
      <c r="A16" s="77" t="s">
        <v>17</v>
      </c>
      <c r="B16" s="183">
        <f>+SUM(B3:B15)</f>
        <v>0</v>
      </c>
      <c r="C16" s="182">
        <f>+SUM(C3:C15)</f>
        <v>0</v>
      </c>
      <c r="D16" s="183">
        <f>+SUM(D3:D15)</f>
        <v>0</v>
      </c>
      <c r="E16" s="184" t="str">
        <f>IF(ISERROR(C16/B16-1),"-",C16/B16-1)</f>
        <v>-</v>
      </c>
      <c r="F16" s="205" t="str">
        <f>IF(ISERROR(D16/B16-1),"-",D16/B16-1)</f>
        <v>-</v>
      </c>
      <c r="G16" s="51"/>
      <c r="H16" s="181">
        <f>+SUM(H3:H15)</f>
        <v>0</v>
      </c>
      <c r="I16" s="183">
        <f>+SUM(I3:I15)</f>
        <v>0</v>
      </c>
      <c r="J16" s="184" t="str">
        <f>IF(ISERROR(I16/H16-1),"-",I16/H16-1)</f>
        <v>-</v>
      </c>
      <c r="K16" s="51"/>
      <c r="L16" s="181">
        <f>+SUM(L3:L15)</f>
        <v>0</v>
      </c>
      <c r="M16" s="182">
        <f>+SUM(M3:M15)</f>
        <v>0</v>
      </c>
      <c r="N16" s="183">
        <f>+SUM(N3:N15)</f>
        <v>0</v>
      </c>
      <c r="O16" s="184" t="str">
        <f>IF(ISERROR(N16/M16-1),"-",N16/M16-1)</f>
        <v>-</v>
      </c>
      <c r="P16" s="51"/>
      <c r="Q16" s="203" t="str">
        <f>IF(ISERROR(B16/$B$74),"-",B16/$B$74)</f>
        <v>-</v>
      </c>
      <c r="R16" s="261" t="str">
        <f>IF(ISERROR(C16/$C$74),"-",C16/$C$74)</f>
        <v>-</v>
      </c>
      <c r="S16" s="204" t="str">
        <f>IF(ISERROR(D16/$D$74),"-",D16/$D$74)</f>
        <v>-</v>
      </c>
      <c r="T16" s="51"/>
      <c r="U16" s="44"/>
    </row>
    <row r="17" spans="1:21" s="9" customFormat="1" ht="35.1" customHeight="1" thickBot="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262"/>
      <c r="S17" s="40"/>
      <c r="T17" s="40"/>
      <c r="U17" s="40"/>
    </row>
    <row r="18" spans="1:21" ht="21" customHeight="1" thickBot="1" x14ac:dyDescent="0.3">
      <c r="A18" s="78" t="s">
        <v>3</v>
      </c>
      <c r="B18" s="192"/>
      <c r="C18" s="192"/>
      <c r="D18" s="193"/>
      <c r="E18" s="194"/>
      <c r="F18" s="194"/>
      <c r="G18" s="51"/>
      <c r="H18" s="195"/>
      <c r="I18" s="196"/>
      <c r="J18" s="194"/>
      <c r="K18" s="40"/>
      <c r="L18" s="197"/>
      <c r="M18" s="198"/>
      <c r="N18" s="198"/>
      <c r="O18" s="194"/>
      <c r="P18" s="40"/>
      <c r="Q18" s="197"/>
      <c r="R18" s="258"/>
      <c r="S18" s="198"/>
      <c r="T18" s="51"/>
      <c r="U18" s="45"/>
    </row>
    <row r="19" spans="1:21" ht="21" customHeight="1" thickBot="1" x14ac:dyDescent="0.3">
      <c r="A19" s="142" t="s">
        <v>4</v>
      </c>
      <c r="B19" s="209"/>
      <c r="C19" s="210"/>
      <c r="D19" s="210"/>
      <c r="E19" s="211"/>
      <c r="F19" s="211"/>
      <c r="G19" s="51"/>
      <c r="H19" s="212"/>
      <c r="I19" s="213"/>
      <c r="J19" s="211"/>
      <c r="K19" s="40"/>
      <c r="L19" s="214"/>
      <c r="M19" s="210"/>
      <c r="N19" s="210"/>
      <c r="O19" s="211"/>
      <c r="P19" s="40"/>
      <c r="Q19" s="214"/>
      <c r="R19" s="263"/>
      <c r="S19" s="232"/>
      <c r="T19" s="51"/>
      <c r="U19" s="110"/>
    </row>
    <row r="20" spans="1:21" ht="21" customHeight="1" outlineLevel="1" x14ac:dyDescent="0.25">
      <c r="A20" s="76" t="s">
        <v>7</v>
      </c>
      <c r="B20" s="218"/>
      <c r="C20" s="176">
        <f>+I20+M20</f>
        <v>0</v>
      </c>
      <c r="D20" s="177">
        <f>+I20+N20</f>
        <v>0</v>
      </c>
      <c r="E20" s="178" t="str">
        <f>IF(ISERROR(C20/B20-1),"-",C20/B20-1)</f>
        <v>-</v>
      </c>
      <c r="F20" s="174" t="str">
        <f>IF(ISERROR(D20/B20-1),"-",D20/B20-1)</f>
        <v>-</v>
      </c>
      <c r="G20" s="51"/>
      <c r="H20" s="218"/>
      <c r="I20" s="221"/>
      <c r="J20" s="178" t="str">
        <f>IF(ISERROR(I20/H20-1),"-",I20/H20-1)</f>
        <v>-</v>
      </c>
      <c r="K20" s="40"/>
      <c r="L20" s="175">
        <f>+B20-H20</f>
        <v>0</v>
      </c>
      <c r="M20" s="224"/>
      <c r="N20" s="221"/>
      <c r="O20" s="171" t="str">
        <f t="shared" si="0"/>
        <v>-</v>
      </c>
      <c r="P20" s="40"/>
      <c r="Q20" s="172" t="str">
        <f>IF(ISERROR(B20/$B$74),"-",B20/$B$74)</f>
        <v>-</v>
      </c>
      <c r="R20" s="249" t="str">
        <f>IF(ISERROR(C20/$C$74),"-",C20/$C$74)</f>
        <v>-</v>
      </c>
      <c r="S20" s="173" t="str">
        <f>IF(ISERROR(D20/$D$74),"-",D20/$D$74)</f>
        <v>-</v>
      </c>
      <c r="T20" s="51"/>
      <c r="U20" s="44"/>
    </row>
    <row r="21" spans="1:21" ht="21" customHeight="1" outlineLevel="1" x14ac:dyDescent="0.25">
      <c r="A21" s="73" t="s">
        <v>118</v>
      </c>
      <c r="B21" s="216"/>
      <c r="C21" s="131">
        <f>+I21+M21</f>
        <v>0</v>
      </c>
      <c r="D21" s="132">
        <f>+I21+N21</f>
        <v>0</v>
      </c>
      <c r="E21" s="119" t="str">
        <f>IF(ISERROR(C21/B21-1),"-",C21/B21-1)</f>
        <v>-</v>
      </c>
      <c r="F21" s="53" t="str">
        <f>IF(ISERROR(D21/B21-1),"-",D21/B21-1)</f>
        <v>-</v>
      </c>
      <c r="G21" s="51"/>
      <c r="H21" s="216"/>
      <c r="I21" s="219"/>
      <c r="J21" s="119" t="str">
        <f>IF(ISERROR(I21/H21-1),"-",I21/H21-1)</f>
        <v>-</v>
      </c>
      <c r="K21" s="40"/>
      <c r="L21" s="52">
        <f>+B21-H21</f>
        <v>0</v>
      </c>
      <c r="M21" s="222"/>
      <c r="N21" s="219"/>
      <c r="O21" s="144" t="str">
        <f t="shared" si="0"/>
        <v>-</v>
      </c>
      <c r="P21" s="40"/>
      <c r="Q21" s="133" t="str">
        <f>IF(ISERROR(B21/$B$74),"-",B21/$B$74)</f>
        <v>-</v>
      </c>
      <c r="R21" s="246" t="str">
        <f>IF(ISERROR(C21/$C$74),"-",C21/$C$74)</f>
        <v>-</v>
      </c>
      <c r="S21" s="54" t="str">
        <f>IF(ISERROR(D21/$D$74),"-",D21/$D$74)</f>
        <v>-</v>
      </c>
      <c r="T21" s="51"/>
      <c r="U21" s="111"/>
    </row>
    <row r="22" spans="1:21" ht="21" customHeight="1" outlineLevel="1" x14ac:dyDescent="0.25">
      <c r="A22" s="73" t="s">
        <v>107</v>
      </c>
      <c r="B22" s="239"/>
      <c r="C22" s="135"/>
      <c r="D22" s="135"/>
      <c r="E22" s="240"/>
      <c r="F22" s="243"/>
      <c r="G22" s="51"/>
      <c r="H22" s="241"/>
      <c r="I22" s="241"/>
      <c r="J22" s="240"/>
      <c r="K22" s="51"/>
      <c r="L22" s="242"/>
      <c r="M22" s="241"/>
      <c r="N22" s="241"/>
      <c r="O22" s="237"/>
      <c r="P22" s="51"/>
      <c r="Q22" s="240"/>
      <c r="R22" s="259"/>
      <c r="S22" s="240"/>
      <c r="T22" s="51"/>
      <c r="U22" s="244"/>
    </row>
    <row r="23" spans="1:21" ht="21" customHeight="1" outlineLevel="1" x14ac:dyDescent="0.25">
      <c r="A23" s="73"/>
      <c r="B23" s="216"/>
      <c r="C23" s="131">
        <f>+I23+M23</f>
        <v>0</v>
      </c>
      <c r="D23" s="132">
        <f>+I23+N23</f>
        <v>0</v>
      </c>
      <c r="E23" s="119" t="str">
        <f>IF(ISERROR(C23/B23-1),"-",C23/B23-1)</f>
        <v>-</v>
      </c>
      <c r="F23" s="53" t="str">
        <f>IF(ISERROR(D23/B23-1),"-",D23/B23-1)</f>
        <v>-</v>
      </c>
      <c r="G23" s="51"/>
      <c r="H23" s="216"/>
      <c r="I23" s="219"/>
      <c r="J23" s="119" t="str">
        <f>IF(ISERROR(I23/H23-1),"-",I23/H23-1)</f>
        <v>-</v>
      </c>
      <c r="K23" s="51"/>
      <c r="L23" s="52">
        <f>+B23-H23</f>
        <v>0</v>
      </c>
      <c r="M23" s="222"/>
      <c r="N23" s="219"/>
      <c r="O23" s="144" t="str">
        <f t="shared" si="0"/>
        <v>-</v>
      </c>
      <c r="P23" s="51"/>
      <c r="Q23" s="133" t="str">
        <f>IF(ISERROR(B23/$B$74),"-",B23/$B$74)</f>
        <v>-</v>
      </c>
      <c r="R23" s="246" t="str">
        <f>IF(ISERROR(C23/$C$74),"-",C23/$C$74)</f>
        <v>-</v>
      </c>
      <c r="S23" s="54" t="str">
        <f>IF(ISERROR(D23/$D$74),"-",D23/$D$74)</f>
        <v>-</v>
      </c>
      <c r="T23" s="51"/>
      <c r="U23" s="44"/>
    </row>
    <row r="24" spans="1:21" ht="21" customHeight="1" outlineLevel="1" x14ac:dyDescent="0.25">
      <c r="A24" s="73"/>
      <c r="B24" s="216"/>
      <c r="C24" s="131">
        <f>+I24+M24</f>
        <v>0</v>
      </c>
      <c r="D24" s="132">
        <f>+I24+N24</f>
        <v>0</v>
      </c>
      <c r="E24" s="119" t="str">
        <f>IF(ISERROR(C24/B24-1),"-",C24/B24-1)</f>
        <v>-</v>
      </c>
      <c r="F24" s="53" t="str">
        <f>IF(ISERROR(D24/B24-1),"-",D24/B24-1)</f>
        <v>-</v>
      </c>
      <c r="G24" s="51"/>
      <c r="H24" s="216"/>
      <c r="I24" s="219"/>
      <c r="J24" s="119" t="str">
        <f>IF(ISERROR(I24/H24-1),"-",I24/H24-1)</f>
        <v>-</v>
      </c>
      <c r="K24" s="51"/>
      <c r="L24" s="52">
        <f>+B24-H24</f>
        <v>0</v>
      </c>
      <c r="M24" s="222"/>
      <c r="N24" s="219"/>
      <c r="O24" s="144" t="str">
        <f t="shared" si="0"/>
        <v>-</v>
      </c>
      <c r="P24" s="51"/>
      <c r="Q24" s="133" t="str">
        <f>IF(ISERROR(B24/$B$74),"-",B24/$B$74)</f>
        <v>-</v>
      </c>
      <c r="R24" s="246" t="str">
        <f>IF(ISERROR(C24/$C$74),"-",C24/$C$74)</f>
        <v>-</v>
      </c>
      <c r="S24" s="54" t="str">
        <f>IF(ISERROR(D24/$D$74),"-",D24/$D$74)</f>
        <v>-</v>
      </c>
      <c r="T24" s="51"/>
      <c r="U24" s="44"/>
    </row>
    <row r="25" spans="1:21" ht="21" customHeight="1" outlineLevel="1" x14ac:dyDescent="0.25">
      <c r="A25" s="73"/>
      <c r="B25" s="216"/>
      <c r="C25" s="131">
        <f>+I25+M25</f>
        <v>0</v>
      </c>
      <c r="D25" s="132">
        <f>+I25+N25</f>
        <v>0</v>
      </c>
      <c r="E25" s="119" t="str">
        <f>IF(ISERROR(C25/B25-1),"-",C25/B25-1)</f>
        <v>-</v>
      </c>
      <c r="F25" s="53" t="str">
        <f>IF(ISERROR(D25/B25-1),"-",D25/B25-1)</f>
        <v>-</v>
      </c>
      <c r="G25" s="51"/>
      <c r="H25" s="216"/>
      <c r="I25" s="219"/>
      <c r="J25" s="119" t="str">
        <f>IF(ISERROR(I25/H25-1),"-",I25/H25-1)</f>
        <v>-</v>
      </c>
      <c r="K25" s="51"/>
      <c r="L25" s="52">
        <f>+B25-H25</f>
        <v>0</v>
      </c>
      <c r="M25" s="222"/>
      <c r="N25" s="219"/>
      <c r="O25" s="144" t="str">
        <f t="shared" si="0"/>
        <v>-</v>
      </c>
      <c r="P25" s="51"/>
      <c r="Q25" s="133" t="str">
        <f>IF(ISERROR(B25/$B$74),"-",B25/$B$74)</f>
        <v>-</v>
      </c>
      <c r="R25" s="246" t="str">
        <f>IF(ISERROR(C25/$C$74),"-",C25/$C$74)</f>
        <v>-</v>
      </c>
      <c r="S25" s="54" t="str">
        <f>IF(ISERROR(D25/$D$74),"-",D25/$D$74)</f>
        <v>-</v>
      </c>
      <c r="T25" s="51"/>
      <c r="U25" s="44"/>
    </row>
    <row r="26" spans="1:21" ht="21" customHeight="1" outlineLevel="1" x14ac:dyDescent="0.25">
      <c r="A26" s="73" t="s">
        <v>108</v>
      </c>
      <c r="B26" s="239"/>
      <c r="C26" s="135"/>
      <c r="D26" s="135"/>
      <c r="E26" s="240"/>
      <c r="F26" s="243"/>
      <c r="G26" s="51"/>
      <c r="H26" s="241"/>
      <c r="I26" s="241"/>
      <c r="J26" s="240"/>
      <c r="K26" s="51"/>
      <c r="L26" s="242"/>
      <c r="M26" s="241"/>
      <c r="N26" s="241"/>
      <c r="O26" s="237"/>
      <c r="P26" s="51"/>
      <c r="Q26" s="240"/>
      <c r="R26" s="259"/>
      <c r="S26" s="240"/>
      <c r="T26" s="51"/>
      <c r="U26" s="244"/>
    </row>
    <row r="27" spans="1:21" ht="21" customHeight="1" outlineLevel="1" x14ac:dyDescent="0.25">
      <c r="A27" s="73"/>
      <c r="B27" s="216"/>
      <c r="C27" s="131">
        <f>+I27+M27</f>
        <v>0</v>
      </c>
      <c r="D27" s="132">
        <f>+I27+N27</f>
        <v>0</v>
      </c>
      <c r="E27" s="119" t="str">
        <f>IF(ISERROR(C27/B27-1),"-",C27/B27-1)</f>
        <v>-</v>
      </c>
      <c r="F27" s="53" t="str">
        <f>IF(ISERROR(D27/B27-1),"-",D27/B27-1)</f>
        <v>-</v>
      </c>
      <c r="G27" s="51"/>
      <c r="H27" s="216"/>
      <c r="I27" s="219"/>
      <c r="J27" s="119" t="str">
        <f>IF(ISERROR(I27/H27-1),"-",I27/H27-1)</f>
        <v>-</v>
      </c>
      <c r="K27" s="51"/>
      <c r="L27" s="52">
        <f>+B27-H27</f>
        <v>0</v>
      </c>
      <c r="M27" s="222"/>
      <c r="N27" s="219"/>
      <c r="O27" s="144" t="str">
        <f t="shared" si="0"/>
        <v>-</v>
      </c>
      <c r="P27" s="51"/>
      <c r="Q27" s="133" t="str">
        <f>IF(ISERROR(B27/$B$74),"-",B27/$B$74)</f>
        <v>-</v>
      </c>
      <c r="R27" s="246" t="str">
        <f>IF(ISERROR(C27/$C$74),"-",C27/$C$74)</f>
        <v>-</v>
      </c>
      <c r="S27" s="54" t="str">
        <f>IF(ISERROR(D27/$D$74),"-",D27/$D$74)</f>
        <v>-</v>
      </c>
      <c r="T27" s="51"/>
      <c r="U27" s="44"/>
    </row>
    <row r="28" spans="1:21" ht="21" customHeight="1" outlineLevel="1" x14ac:dyDescent="0.25">
      <c r="A28" s="73"/>
      <c r="B28" s="216"/>
      <c r="C28" s="131">
        <f>+I28+M28</f>
        <v>0</v>
      </c>
      <c r="D28" s="132">
        <f>+I28+N28</f>
        <v>0</v>
      </c>
      <c r="E28" s="119" t="str">
        <f>IF(ISERROR(C28/B28-1),"-",C28/B28-1)</f>
        <v>-</v>
      </c>
      <c r="F28" s="53" t="str">
        <f>IF(ISERROR(D28/B28-1),"-",D28/B28-1)</f>
        <v>-</v>
      </c>
      <c r="G28" s="51"/>
      <c r="H28" s="216"/>
      <c r="I28" s="219"/>
      <c r="J28" s="119" t="str">
        <f>IF(ISERROR(I28/H28-1),"-",I28/H28-1)</f>
        <v>-</v>
      </c>
      <c r="K28" s="51"/>
      <c r="L28" s="52">
        <f>+B28-H28</f>
        <v>0</v>
      </c>
      <c r="M28" s="222"/>
      <c r="N28" s="219"/>
      <c r="O28" s="144" t="str">
        <f t="shared" si="0"/>
        <v>-</v>
      </c>
      <c r="P28" s="51"/>
      <c r="Q28" s="133" t="str">
        <f>IF(ISERROR(B28/$B$74),"-",B28/$B$74)</f>
        <v>-</v>
      </c>
      <c r="R28" s="246" t="str">
        <f>IF(ISERROR(C28/$C$74),"-",C28/$C$74)</f>
        <v>-</v>
      </c>
      <c r="S28" s="54" t="str">
        <f>IF(ISERROR(D28/$D$74),"-",D28/$D$74)</f>
        <v>-</v>
      </c>
      <c r="T28" s="51"/>
      <c r="U28" s="44"/>
    </row>
    <row r="29" spans="1:21" ht="21" customHeight="1" outlineLevel="1" x14ac:dyDescent="0.25">
      <c r="A29" s="73"/>
      <c r="B29" s="216"/>
      <c r="C29" s="131">
        <f>+I29+M29</f>
        <v>0</v>
      </c>
      <c r="D29" s="132">
        <f>+I29+N29</f>
        <v>0</v>
      </c>
      <c r="E29" s="119" t="str">
        <f>IF(ISERROR(C29/B29-1),"-",C29/B29-1)</f>
        <v>-</v>
      </c>
      <c r="F29" s="53" t="str">
        <f>IF(ISERROR(D29/B29-1),"-",D29/B29-1)</f>
        <v>-</v>
      </c>
      <c r="G29" s="51"/>
      <c r="H29" s="216"/>
      <c r="I29" s="219"/>
      <c r="J29" s="119" t="str">
        <f>IF(ISERROR(I29/H29-1),"-",I29/H29-1)</f>
        <v>-</v>
      </c>
      <c r="K29" s="51"/>
      <c r="L29" s="52">
        <f>+B29-H29</f>
        <v>0</v>
      </c>
      <c r="M29" s="222"/>
      <c r="N29" s="219"/>
      <c r="O29" s="144" t="str">
        <f t="shared" si="0"/>
        <v>-</v>
      </c>
      <c r="P29" s="51"/>
      <c r="Q29" s="133" t="str">
        <f>IF(ISERROR(B29/$B$74),"-",B29/$B$74)</f>
        <v>-</v>
      </c>
      <c r="R29" s="246" t="str">
        <f>IF(ISERROR(C29/$C$74),"-",C29/$C$74)</f>
        <v>-</v>
      </c>
      <c r="S29" s="54" t="str">
        <f>IF(ISERROR(D29/$D$74),"-",D29/$D$74)</f>
        <v>-</v>
      </c>
      <c r="T29" s="51"/>
      <c r="U29" s="44"/>
    </row>
    <row r="30" spans="1:21" ht="21" customHeight="1" outlineLevel="1" x14ac:dyDescent="0.25">
      <c r="A30" s="76" t="s">
        <v>109</v>
      </c>
      <c r="B30" s="239"/>
      <c r="C30" s="135"/>
      <c r="D30" s="135"/>
      <c r="E30" s="240"/>
      <c r="F30" s="243"/>
      <c r="G30" s="51"/>
      <c r="H30" s="241"/>
      <c r="I30" s="241"/>
      <c r="J30" s="240"/>
      <c r="K30" s="51"/>
      <c r="L30" s="242"/>
      <c r="M30" s="241"/>
      <c r="N30" s="241"/>
      <c r="O30" s="237"/>
      <c r="P30" s="51"/>
      <c r="Q30" s="240"/>
      <c r="R30" s="259"/>
      <c r="S30" s="240"/>
      <c r="T30" s="51"/>
      <c r="U30" s="244"/>
    </row>
    <row r="31" spans="1:21" ht="21" customHeight="1" outlineLevel="1" x14ac:dyDescent="0.25">
      <c r="A31" s="76"/>
      <c r="B31" s="228"/>
      <c r="C31" s="131">
        <f>+I31+M31</f>
        <v>0</v>
      </c>
      <c r="D31" s="132">
        <f>+I31+N31</f>
        <v>0</v>
      </c>
      <c r="E31" s="119" t="str">
        <f>IF(ISERROR(C31/B31-1),"-",C31/B31-1)</f>
        <v>-</v>
      </c>
      <c r="F31" s="53" t="str">
        <f>IF(ISERROR(D31/B31-1),"-",D31/B31-1)</f>
        <v>-</v>
      </c>
      <c r="G31" s="51"/>
      <c r="H31" s="228"/>
      <c r="I31" s="229"/>
      <c r="J31" s="119" t="str">
        <f>IF(ISERROR(I31/H31-1),"-",I31/H31-1)</f>
        <v>-</v>
      </c>
      <c r="K31" s="51"/>
      <c r="L31" s="52">
        <f>+B31-H31</f>
        <v>0</v>
      </c>
      <c r="M31" s="231"/>
      <c r="N31" s="229"/>
      <c r="O31" s="144" t="str">
        <f t="shared" si="0"/>
        <v>-</v>
      </c>
      <c r="P31" s="51"/>
      <c r="Q31" s="133" t="str">
        <f>IF(ISERROR(B31/$B$74),"-",B31/$B$74)</f>
        <v>-</v>
      </c>
      <c r="R31" s="246" t="str">
        <f>IF(ISERROR(C31/$C$74),"-",C31/$C$74)</f>
        <v>-</v>
      </c>
      <c r="S31" s="54" t="str">
        <f>IF(ISERROR(D31/$D$74),"-",D31/$D$74)</f>
        <v>-</v>
      </c>
      <c r="T31" s="51"/>
      <c r="U31" s="44"/>
    </row>
    <row r="32" spans="1:21" ht="21" customHeight="1" outlineLevel="1" x14ac:dyDescent="0.25">
      <c r="A32" s="76"/>
      <c r="B32" s="228"/>
      <c r="C32" s="131">
        <f>+I32+M32</f>
        <v>0</v>
      </c>
      <c r="D32" s="132">
        <f>+I32+N32</f>
        <v>0</v>
      </c>
      <c r="E32" s="119" t="str">
        <f>IF(ISERROR(C32/B32-1),"-",C32/B32-1)</f>
        <v>-</v>
      </c>
      <c r="F32" s="53" t="str">
        <f>IF(ISERROR(D32/B32-1),"-",D32/B32-1)</f>
        <v>-</v>
      </c>
      <c r="G32" s="51"/>
      <c r="H32" s="228"/>
      <c r="I32" s="229"/>
      <c r="J32" s="119" t="str">
        <f>IF(ISERROR(I32/H32-1),"-",I32/H32-1)</f>
        <v>-</v>
      </c>
      <c r="K32" s="51"/>
      <c r="L32" s="52">
        <f>+B32-H32</f>
        <v>0</v>
      </c>
      <c r="M32" s="231"/>
      <c r="N32" s="229"/>
      <c r="O32" s="144" t="str">
        <f t="shared" si="0"/>
        <v>-</v>
      </c>
      <c r="P32" s="51"/>
      <c r="Q32" s="133" t="str">
        <f>IF(ISERROR(B32/$B$74),"-",B32/$B$74)</f>
        <v>-</v>
      </c>
      <c r="R32" s="246" t="str">
        <f>IF(ISERROR(C32/$C$74),"-",C32/$C$74)</f>
        <v>-</v>
      </c>
      <c r="S32" s="54" t="str">
        <f>IF(ISERROR(D32/$D$74),"-",D32/$D$74)</f>
        <v>-</v>
      </c>
      <c r="T32" s="51"/>
      <c r="U32" s="44"/>
    </row>
    <row r="33" spans="1:22" ht="21" customHeight="1" outlineLevel="1" thickBot="1" x14ac:dyDescent="0.3">
      <c r="A33" s="75" t="s">
        <v>11</v>
      </c>
      <c r="B33" s="228"/>
      <c r="C33" s="131">
        <f>+I33+M33</f>
        <v>0</v>
      </c>
      <c r="D33" s="132">
        <f>+I33+N33</f>
        <v>0</v>
      </c>
      <c r="E33" s="119" t="str">
        <f>IF(ISERROR(C33/B33-1),"-",C33/B33-1)</f>
        <v>-</v>
      </c>
      <c r="F33" s="170" t="str">
        <f>IF(ISERROR(D33/B33-1),"-",D33/B33-1)</f>
        <v>-</v>
      </c>
      <c r="G33" s="51"/>
      <c r="H33" s="228"/>
      <c r="I33" s="229"/>
      <c r="J33" s="202" t="str">
        <f>IF(ISERROR(I33/H33-1),"-",I33/H33-1)</f>
        <v>-</v>
      </c>
      <c r="K33" s="51"/>
      <c r="L33" s="199">
        <f>+B33-H33</f>
        <v>0</v>
      </c>
      <c r="M33" s="231"/>
      <c r="N33" s="229"/>
      <c r="O33" s="167" t="str">
        <f t="shared" ref="O33" si="2">IF(ISERROR(N33/M33-1),"-",N33/M33-1)</f>
        <v>-</v>
      </c>
      <c r="P33" s="51"/>
      <c r="Q33" s="168" t="str">
        <f>IF(ISERROR(B33/$B$74),"-",B33/$B$74)</f>
        <v>-</v>
      </c>
      <c r="R33" s="260" t="str">
        <f>IF(ISERROR(C33/$C$74),"-",C33/$C$74)</f>
        <v>-</v>
      </c>
      <c r="S33" s="169" t="str">
        <f>IF(ISERROR(D33/$D$74),"-",D33/$D$74)</f>
        <v>-</v>
      </c>
      <c r="T33" s="51"/>
      <c r="U33" s="44"/>
    </row>
    <row r="34" spans="1:22" s="11" customFormat="1" ht="21" customHeight="1" thickBot="1" x14ac:dyDescent="0.3">
      <c r="A34" s="77" t="s">
        <v>5</v>
      </c>
      <c r="B34" s="183">
        <f t="shared" ref="B34:D34" si="3">+SUM(B20:B33)</f>
        <v>0</v>
      </c>
      <c r="C34" s="182">
        <f>+SUM(C20:C33)</f>
        <v>0</v>
      </c>
      <c r="D34" s="183">
        <f t="shared" si="3"/>
        <v>0</v>
      </c>
      <c r="E34" s="184" t="str">
        <f>IF(ISERROR(C34/B34-1),"-",C34/B34-1)</f>
        <v>-</v>
      </c>
      <c r="F34" s="205" t="str">
        <f>IF(ISERROR(D34/B34-1),"-",D34/B34-1)</f>
        <v>-</v>
      </c>
      <c r="G34" s="51"/>
      <c r="H34" s="181">
        <f t="shared" ref="H34:I34" si="4">+SUM(H20:H33)</f>
        <v>0</v>
      </c>
      <c r="I34" s="183">
        <f t="shared" si="4"/>
        <v>0</v>
      </c>
      <c r="J34" s="184" t="str">
        <f>IF(ISERROR(I34/H34-1),"-",I34/H34-1)</f>
        <v>-</v>
      </c>
      <c r="K34" s="51"/>
      <c r="L34" s="181">
        <f t="shared" ref="L34:N34" si="5">+SUM(L20:L33)</f>
        <v>0</v>
      </c>
      <c r="M34" s="182">
        <f>+SUM(M20:M33)</f>
        <v>0</v>
      </c>
      <c r="N34" s="183">
        <f t="shared" si="5"/>
        <v>0</v>
      </c>
      <c r="O34" s="184" t="str">
        <f>IF(ISERROR(N34/M34-1),"-",N34/M34-1)</f>
        <v>-</v>
      </c>
      <c r="P34" s="51"/>
      <c r="Q34" s="203" t="str">
        <f>IF(ISERROR(B34/$B$74),"-",B34/$B$74)</f>
        <v>-</v>
      </c>
      <c r="R34" s="261" t="str">
        <f>IF(ISERROR(C34/$C$74),"-",C34/$C$74)</f>
        <v>-</v>
      </c>
      <c r="S34" s="204" t="str">
        <f>IF(ISERROR(D34/$D$74),"-",D34/$D$74)</f>
        <v>-</v>
      </c>
      <c r="T34" s="51"/>
      <c r="U34" s="44"/>
    </row>
    <row r="35" spans="1:22" ht="35.1" customHeight="1" thickBot="1" x14ac:dyDescent="0.3">
      <c r="A35" s="179"/>
      <c r="B35" s="179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264"/>
      <c r="S35" s="179"/>
      <c r="T35" s="179"/>
      <c r="U35" s="179"/>
      <c r="V35" s="179"/>
    </row>
    <row r="36" spans="1:22" ht="21" customHeight="1" thickBot="1" x14ac:dyDescent="0.3">
      <c r="A36" s="142" t="s">
        <v>8</v>
      </c>
      <c r="B36" s="209"/>
      <c r="C36" s="210"/>
      <c r="D36" s="210"/>
      <c r="E36" s="211"/>
      <c r="F36" s="211"/>
      <c r="G36" s="51"/>
      <c r="H36" s="212"/>
      <c r="I36" s="213"/>
      <c r="J36" s="211"/>
      <c r="K36" s="40"/>
      <c r="L36" s="214"/>
      <c r="M36" s="210"/>
      <c r="N36" s="210"/>
      <c r="O36" s="211"/>
      <c r="P36" s="40"/>
      <c r="Q36" s="214"/>
      <c r="R36" s="263"/>
      <c r="S36" s="232"/>
      <c r="T36" s="51"/>
      <c r="U36" s="110"/>
    </row>
    <row r="37" spans="1:22" ht="21" customHeight="1" outlineLevel="1" x14ac:dyDescent="0.25">
      <c r="A37" s="76" t="s">
        <v>6</v>
      </c>
      <c r="B37" s="216"/>
      <c r="C37" s="131">
        <f>+I37+M37</f>
        <v>0</v>
      </c>
      <c r="D37" s="132">
        <f>+I37+N37</f>
        <v>0</v>
      </c>
      <c r="E37" s="119" t="str">
        <f>IF(ISERROR(C37/B37-1),"-",C37/B37-1)</f>
        <v>-</v>
      </c>
      <c r="F37" s="53" t="str">
        <f>IF(ISERROR(D37/B37-1),"-",D37/B37-1)</f>
        <v>-</v>
      </c>
      <c r="G37" s="51"/>
      <c r="H37" s="216"/>
      <c r="I37" s="219"/>
      <c r="J37" s="119" t="str">
        <f>IF(ISERROR(I37/H37-1),"-",I37/H37-1)</f>
        <v>-</v>
      </c>
      <c r="K37" s="51"/>
      <c r="L37" s="52">
        <f>+B37-H37</f>
        <v>0</v>
      </c>
      <c r="M37" s="222"/>
      <c r="N37" s="219"/>
      <c r="O37" s="144" t="str">
        <f t="shared" si="0"/>
        <v>-</v>
      </c>
      <c r="P37" s="51"/>
      <c r="Q37" s="133" t="str">
        <f>IF(ISERROR(B37/$B$74),"-",B37/$B$74)</f>
        <v>-</v>
      </c>
      <c r="R37" s="246" t="str">
        <f>IF(ISERROR(C37/$C$74),"-",C37/$C$74)</f>
        <v>-</v>
      </c>
      <c r="S37" s="54" t="str">
        <f>IF(ISERROR(D37/$D$74),"-",D37/$D$74)</f>
        <v>-</v>
      </c>
      <c r="T37" s="51"/>
      <c r="U37" s="44"/>
    </row>
    <row r="38" spans="1:22" ht="21" customHeight="1" outlineLevel="1" x14ac:dyDescent="0.25">
      <c r="A38" s="73" t="s">
        <v>106</v>
      </c>
      <c r="B38" s="239"/>
      <c r="C38" s="135"/>
      <c r="D38" s="135"/>
      <c r="E38" s="240"/>
      <c r="F38" s="243"/>
      <c r="G38" s="51"/>
      <c r="H38" s="241"/>
      <c r="I38" s="241"/>
      <c r="J38" s="240"/>
      <c r="K38" s="51"/>
      <c r="L38" s="242"/>
      <c r="M38" s="241"/>
      <c r="N38" s="241"/>
      <c r="O38" s="237"/>
      <c r="P38" s="51"/>
      <c r="Q38" s="240"/>
      <c r="R38" s="259"/>
      <c r="S38" s="240"/>
      <c r="T38" s="51"/>
      <c r="U38" s="244"/>
    </row>
    <row r="39" spans="1:22" ht="21" customHeight="1" outlineLevel="1" x14ac:dyDescent="0.25">
      <c r="A39" s="73"/>
      <c r="B39" s="216"/>
      <c r="C39" s="131">
        <f>+I39+M39</f>
        <v>0</v>
      </c>
      <c r="D39" s="132">
        <f>+I39+N39</f>
        <v>0</v>
      </c>
      <c r="E39" s="119" t="str">
        <f>IF(ISERROR(C39/B39-1),"-",C39/B39-1)</f>
        <v>-</v>
      </c>
      <c r="F39" s="53" t="str">
        <f>IF(ISERROR(D39/B39-1),"-",D39/B39-1)</f>
        <v>-</v>
      </c>
      <c r="G39" s="51"/>
      <c r="H39" s="216"/>
      <c r="I39" s="219"/>
      <c r="J39" s="119" t="str">
        <f>IF(ISERROR(I39/H39-1),"-",I39/H39-1)</f>
        <v>-</v>
      </c>
      <c r="K39" s="51"/>
      <c r="L39" s="52">
        <f>+B39-H39</f>
        <v>0</v>
      </c>
      <c r="M39" s="222"/>
      <c r="N39" s="219"/>
      <c r="O39" s="144" t="str">
        <f t="shared" si="0"/>
        <v>-</v>
      </c>
      <c r="P39" s="51"/>
      <c r="Q39" s="133" t="str">
        <f>IF(ISERROR(B39/$B$74),"-",B39/$B$74)</f>
        <v>-</v>
      </c>
      <c r="R39" s="246" t="str">
        <f>IF(ISERROR(C39/$C$74),"-",C39/$C$74)</f>
        <v>-</v>
      </c>
      <c r="S39" s="54" t="str">
        <f>IF(ISERROR(D39/$D$74),"-",D39/$D$74)</f>
        <v>-</v>
      </c>
      <c r="T39" s="51"/>
      <c r="U39" s="111"/>
    </row>
    <row r="40" spans="1:22" ht="21" customHeight="1" outlineLevel="1" x14ac:dyDescent="0.25">
      <c r="A40" s="73"/>
      <c r="B40" s="216"/>
      <c r="C40" s="131">
        <f>+I40+M40</f>
        <v>0</v>
      </c>
      <c r="D40" s="132">
        <f>+I40+N40</f>
        <v>0</v>
      </c>
      <c r="E40" s="119" t="str">
        <f>IF(ISERROR(C40/B40-1),"-",C40/B40-1)</f>
        <v>-</v>
      </c>
      <c r="F40" s="53" t="str">
        <f>IF(ISERROR(D40/B40-1),"-",D40/B40-1)</f>
        <v>-</v>
      </c>
      <c r="G40" s="51"/>
      <c r="H40" s="216"/>
      <c r="I40" s="219"/>
      <c r="J40" s="119" t="str">
        <f>IF(ISERROR(I40/H40-1),"-",I40/H40-1)</f>
        <v>-</v>
      </c>
      <c r="K40" s="51"/>
      <c r="L40" s="52">
        <f>+B40-H40</f>
        <v>0</v>
      </c>
      <c r="M40" s="222"/>
      <c r="N40" s="219"/>
      <c r="O40" s="144" t="str">
        <f t="shared" si="0"/>
        <v>-</v>
      </c>
      <c r="P40" s="51"/>
      <c r="Q40" s="133" t="str">
        <f>IF(ISERROR(B40/$B$74),"-",B40/$B$74)</f>
        <v>-</v>
      </c>
      <c r="R40" s="246" t="str">
        <f>IF(ISERROR(C40/$C$74),"-",C40/$C$74)</f>
        <v>-</v>
      </c>
      <c r="S40" s="54" t="str">
        <f>IF(ISERROR(D40/$D$74),"-",D40/$D$74)</f>
        <v>-</v>
      </c>
      <c r="T40" s="51"/>
      <c r="U40" s="111"/>
    </row>
    <row r="41" spans="1:22" ht="21" customHeight="1" outlineLevel="1" x14ac:dyDescent="0.25">
      <c r="A41" s="73"/>
      <c r="B41" s="216"/>
      <c r="C41" s="131">
        <f>+I41+M41</f>
        <v>0</v>
      </c>
      <c r="D41" s="132">
        <f>+I41+N41</f>
        <v>0</v>
      </c>
      <c r="E41" s="119" t="str">
        <f>IF(ISERROR(C41/B41-1),"-",C41/B41-1)</f>
        <v>-</v>
      </c>
      <c r="F41" s="53" t="str">
        <f>IF(ISERROR(D41/B41-1),"-",D41/B41-1)</f>
        <v>-</v>
      </c>
      <c r="G41" s="51"/>
      <c r="H41" s="216"/>
      <c r="I41" s="219"/>
      <c r="J41" s="119" t="str">
        <f>IF(ISERROR(I41/H41-1),"-",I41/H41-1)</f>
        <v>-</v>
      </c>
      <c r="K41" s="51"/>
      <c r="L41" s="52">
        <f>+B41-H41</f>
        <v>0</v>
      </c>
      <c r="M41" s="222"/>
      <c r="N41" s="219"/>
      <c r="O41" s="144" t="str">
        <f t="shared" si="0"/>
        <v>-</v>
      </c>
      <c r="P41" s="51"/>
      <c r="Q41" s="133" t="str">
        <f>IF(ISERROR(B41/$B$74),"-",B41/$B$74)</f>
        <v>-</v>
      </c>
      <c r="R41" s="246" t="str">
        <f>IF(ISERROR(C41/$C$74),"-",C41/$C$74)</f>
        <v>-</v>
      </c>
      <c r="S41" s="54" t="str">
        <f>IF(ISERROR(D41/$D$74),"-",D41/$D$74)</f>
        <v>-</v>
      </c>
      <c r="T41" s="51"/>
      <c r="U41" s="111"/>
    </row>
    <row r="42" spans="1:22" ht="21" customHeight="1" outlineLevel="1" x14ac:dyDescent="0.25">
      <c r="A42" s="73" t="s">
        <v>105</v>
      </c>
      <c r="B42" s="239"/>
      <c r="C42" s="135"/>
      <c r="D42" s="135"/>
      <c r="E42" s="240"/>
      <c r="F42" s="243"/>
      <c r="G42" s="51"/>
      <c r="H42" s="241"/>
      <c r="I42" s="241"/>
      <c r="J42" s="240"/>
      <c r="K42" s="51"/>
      <c r="L42" s="242"/>
      <c r="M42" s="241"/>
      <c r="N42" s="241"/>
      <c r="O42" s="237"/>
      <c r="P42" s="51"/>
      <c r="Q42" s="240"/>
      <c r="R42" s="259"/>
      <c r="S42" s="240"/>
      <c r="T42" s="51"/>
      <c r="U42" s="244"/>
    </row>
    <row r="43" spans="1:22" ht="21" customHeight="1" outlineLevel="1" x14ac:dyDescent="0.25">
      <c r="A43" s="73"/>
      <c r="B43" s="217"/>
      <c r="C43" s="131">
        <f>+I43+M43</f>
        <v>0</v>
      </c>
      <c r="D43" s="132">
        <f>+I43+N43</f>
        <v>0</v>
      </c>
      <c r="E43" s="119" t="str">
        <f>IF(ISERROR(C43/B43-1),"-",C43/B43-1)</f>
        <v>-</v>
      </c>
      <c r="F43" s="53" t="str">
        <f>IF(ISERROR(D43/B43-1),"-",D43/B43-1)</f>
        <v>-</v>
      </c>
      <c r="G43" s="153"/>
      <c r="H43" s="217"/>
      <c r="I43" s="220"/>
      <c r="J43" s="119" t="str">
        <f>IF(ISERROR(I43/H43-1),"-",I43/H43-1)</f>
        <v>-</v>
      </c>
      <c r="K43" s="153"/>
      <c r="L43" s="52">
        <f>+B43-H43</f>
        <v>0</v>
      </c>
      <c r="M43" s="223"/>
      <c r="N43" s="220"/>
      <c r="O43" s="144" t="str">
        <f t="shared" si="0"/>
        <v>-</v>
      </c>
      <c r="P43" s="153"/>
      <c r="Q43" s="133" t="str">
        <f>IF(ISERROR(B43/$B$74),"-",B43/$B$74)</f>
        <v>-</v>
      </c>
      <c r="R43" s="246" t="str">
        <f>IF(ISERROR(C43/$C$74),"-",C43/$C$74)</f>
        <v>-</v>
      </c>
      <c r="S43" s="54" t="str">
        <f>IF(ISERROR(D43/$D$74),"-",D43/$D$74)</f>
        <v>-</v>
      </c>
      <c r="T43" s="153"/>
      <c r="U43" s="44"/>
    </row>
    <row r="44" spans="1:22" ht="21" customHeight="1" outlineLevel="1" x14ac:dyDescent="0.25">
      <c r="A44" s="73"/>
      <c r="B44" s="217"/>
      <c r="C44" s="131">
        <f>+I44+M44</f>
        <v>0</v>
      </c>
      <c r="D44" s="132">
        <f>+I44+N44</f>
        <v>0</v>
      </c>
      <c r="E44" s="119" t="str">
        <f>IF(ISERROR(C44/B44-1),"-",C44/B44-1)</f>
        <v>-</v>
      </c>
      <c r="F44" s="53" t="str">
        <f>IF(ISERROR(D44/B44-1),"-",D44/B44-1)</f>
        <v>-</v>
      </c>
      <c r="G44" s="153"/>
      <c r="H44" s="217"/>
      <c r="I44" s="220"/>
      <c r="J44" s="119" t="str">
        <f>IF(ISERROR(I44/H44-1),"-",I44/H44-1)</f>
        <v>-</v>
      </c>
      <c r="K44" s="153"/>
      <c r="L44" s="52">
        <f>+B44-H44</f>
        <v>0</v>
      </c>
      <c r="M44" s="223"/>
      <c r="N44" s="220"/>
      <c r="O44" s="144" t="str">
        <f t="shared" si="0"/>
        <v>-</v>
      </c>
      <c r="P44" s="153"/>
      <c r="Q44" s="133" t="str">
        <f>IF(ISERROR(B44/$B$74),"-",B44/$B$74)</f>
        <v>-</v>
      </c>
      <c r="R44" s="246" t="str">
        <f>IF(ISERROR(C44/$C$74),"-",C44/$C$74)</f>
        <v>-</v>
      </c>
      <c r="S44" s="54" t="str">
        <f>IF(ISERROR(D44/$D$74),"-",D44/$D$74)</f>
        <v>-</v>
      </c>
      <c r="T44" s="153"/>
      <c r="U44" s="44"/>
    </row>
    <row r="45" spans="1:22" ht="21" customHeight="1" outlineLevel="1" x14ac:dyDescent="0.25">
      <c r="A45" s="73"/>
      <c r="B45" s="217"/>
      <c r="C45" s="131">
        <f>+I45+M45</f>
        <v>0</v>
      </c>
      <c r="D45" s="132">
        <f>+I45+N45</f>
        <v>0</v>
      </c>
      <c r="E45" s="119" t="str">
        <f>IF(ISERROR(C45/B45-1),"-",C45/B45-1)</f>
        <v>-</v>
      </c>
      <c r="F45" s="53" t="str">
        <f>IF(ISERROR(D45/B45-1),"-",D45/B45-1)</f>
        <v>-</v>
      </c>
      <c r="G45" s="153"/>
      <c r="H45" s="217"/>
      <c r="I45" s="220"/>
      <c r="J45" s="119" t="str">
        <f>IF(ISERROR(I45/H45-1),"-",I45/H45-1)</f>
        <v>-</v>
      </c>
      <c r="K45" s="153"/>
      <c r="L45" s="52">
        <f>+B45-H45</f>
        <v>0</v>
      </c>
      <c r="M45" s="223"/>
      <c r="N45" s="220"/>
      <c r="O45" s="144" t="str">
        <f t="shared" si="0"/>
        <v>-</v>
      </c>
      <c r="P45" s="153"/>
      <c r="Q45" s="133" t="str">
        <f>IF(ISERROR(B45/$B$74),"-",B45/$B$74)</f>
        <v>-</v>
      </c>
      <c r="R45" s="246" t="str">
        <f>IF(ISERROR(C45/$C$74),"-",C45/$C$74)</f>
        <v>-</v>
      </c>
      <c r="S45" s="54" t="str">
        <f>IF(ISERROR(D45/$D$74),"-",D45/$D$74)</f>
        <v>-</v>
      </c>
      <c r="T45" s="153"/>
      <c r="U45" s="44"/>
    </row>
    <row r="46" spans="1:22" ht="21" customHeight="1" outlineLevel="1" x14ac:dyDescent="0.25">
      <c r="A46" s="300" t="s">
        <v>160</v>
      </c>
      <c r="B46" s="239"/>
      <c r="C46" s="135"/>
      <c r="D46" s="135"/>
      <c r="E46" s="240"/>
      <c r="F46" s="243"/>
      <c r="G46" s="51"/>
      <c r="H46" s="241"/>
      <c r="I46" s="241"/>
      <c r="J46" s="240"/>
      <c r="K46" s="51"/>
      <c r="L46" s="242"/>
      <c r="M46" s="241"/>
      <c r="N46" s="241"/>
      <c r="O46" s="237"/>
      <c r="P46" s="51"/>
      <c r="Q46" s="240"/>
      <c r="R46" s="259"/>
      <c r="S46" s="240"/>
      <c r="T46" s="51"/>
      <c r="U46" s="244"/>
    </row>
    <row r="47" spans="1:22" ht="21" customHeight="1" outlineLevel="1" x14ac:dyDescent="0.25">
      <c r="A47" s="73"/>
      <c r="B47" s="217"/>
      <c r="C47" s="131">
        <f>+I47+M47</f>
        <v>0</v>
      </c>
      <c r="D47" s="132">
        <f>+I47+N47</f>
        <v>0</v>
      </c>
      <c r="E47" s="119" t="str">
        <f>IF(ISERROR(C47/B47-1),"-",C47/B47-1)</f>
        <v>-</v>
      </c>
      <c r="F47" s="53" t="str">
        <f>IF(ISERROR(D47/B47-1),"-",D47/B47-1)</f>
        <v>-</v>
      </c>
      <c r="G47" s="153"/>
      <c r="H47" s="217"/>
      <c r="I47" s="220"/>
      <c r="J47" s="119" t="str">
        <f>IF(ISERROR(I47/H47-1),"-",I47/H47-1)</f>
        <v>-</v>
      </c>
      <c r="K47" s="153"/>
      <c r="L47" s="52">
        <f>+B47-H47</f>
        <v>0</v>
      </c>
      <c r="M47" s="223"/>
      <c r="N47" s="220"/>
      <c r="O47" s="144" t="str">
        <f t="shared" si="0"/>
        <v>-</v>
      </c>
      <c r="P47" s="153"/>
      <c r="Q47" s="133" t="str">
        <f>IF(ISERROR(B47/$B$74),"-",B47/$B$74)</f>
        <v>-</v>
      </c>
      <c r="R47" s="246" t="str">
        <f>IF(ISERROR(C47/$C$74),"-",C47/$C$74)</f>
        <v>-</v>
      </c>
      <c r="S47" s="54" t="str">
        <f>IF(ISERROR(D47/$D$74),"-",D47/$D$74)</f>
        <v>-</v>
      </c>
      <c r="T47" s="153"/>
      <c r="U47" s="44"/>
    </row>
    <row r="48" spans="1:22" ht="21" customHeight="1" outlineLevel="1" x14ac:dyDescent="0.25">
      <c r="A48" s="73"/>
      <c r="B48" s="217"/>
      <c r="C48" s="131">
        <f>+I48+M48</f>
        <v>0</v>
      </c>
      <c r="D48" s="132">
        <f>+I48+N48</f>
        <v>0</v>
      </c>
      <c r="E48" s="119" t="str">
        <f>IF(ISERROR(C48/B48-1),"-",C48/B48-1)</f>
        <v>-</v>
      </c>
      <c r="F48" s="53" t="str">
        <f>IF(ISERROR(D48/B48-1),"-",D48/B48-1)</f>
        <v>-</v>
      </c>
      <c r="G48" s="153"/>
      <c r="H48" s="217"/>
      <c r="I48" s="220"/>
      <c r="J48" s="119" t="str">
        <f>IF(ISERROR(I48/H48-1),"-",I48/H48-1)</f>
        <v>-</v>
      </c>
      <c r="K48" s="153"/>
      <c r="L48" s="52">
        <f>+B48-H48</f>
        <v>0</v>
      </c>
      <c r="M48" s="223"/>
      <c r="N48" s="220"/>
      <c r="O48" s="144" t="str">
        <f t="shared" si="0"/>
        <v>-</v>
      </c>
      <c r="P48" s="153"/>
      <c r="Q48" s="133" t="str">
        <f>IF(ISERROR(B48/$B$74),"-",B48/$B$74)</f>
        <v>-</v>
      </c>
      <c r="R48" s="246" t="str">
        <f>IF(ISERROR(C48/$C$74),"-",C48/$C$74)</f>
        <v>-</v>
      </c>
      <c r="S48" s="54" t="str">
        <f>IF(ISERROR(D48/$D$74),"-",D48/$D$74)</f>
        <v>-</v>
      </c>
      <c r="T48" s="153"/>
      <c r="U48" s="44"/>
    </row>
    <row r="49" spans="1:21" ht="21" customHeight="1" outlineLevel="1" x14ac:dyDescent="0.25">
      <c r="A49" s="73"/>
      <c r="B49" s="217"/>
      <c r="C49" s="131">
        <f>+I49+M49</f>
        <v>0</v>
      </c>
      <c r="D49" s="132">
        <f>+I49+N49</f>
        <v>0</v>
      </c>
      <c r="E49" s="119" t="str">
        <f>IF(ISERROR(C49/B49-1),"-",C49/B49-1)</f>
        <v>-</v>
      </c>
      <c r="F49" s="53" t="str">
        <f>IF(ISERROR(D49/B49-1),"-",D49/B49-1)</f>
        <v>-</v>
      </c>
      <c r="G49" s="153"/>
      <c r="H49" s="217"/>
      <c r="I49" s="220"/>
      <c r="J49" s="119" t="str">
        <f>IF(ISERROR(I49/H49-1),"-",I49/H49-1)</f>
        <v>-</v>
      </c>
      <c r="K49" s="153"/>
      <c r="L49" s="52">
        <f>+B49-H49</f>
        <v>0</v>
      </c>
      <c r="M49" s="223"/>
      <c r="N49" s="220"/>
      <c r="O49" s="144" t="str">
        <f t="shared" si="0"/>
        <v>-</v>
      </c>
      <c r="P49" s="153"/>
      <c r="Q49" s="133" t="str">
        <f>IF(ISERROR(B49/$B$74),"-",B49/$B$74)</f>
        <v>-</v>
      </c>
      <c r="R49" s="246" t="str">
        <f>IF(ISERROR(C49/$C$74),"-",C49/$C$74)</f>
        <v>-</v>
      </c>
      <c r="S49" s="54" t="str">
        <f>IF(ISERROR(D49/$D$74),"-",D49/$D$74)</f>
        <v>-</v>
      </c>
      <c r="T49" s="153"/>
      <c r="U49" s="44"/>
    </row>
    <row r="50" spans="1:21" ht="21" customHeight="1" outlineLevel="1" x14ac:dyDescent="0.25">
      <c r="A50" s="73" t="s">
        <v>104</v>
      </c>
      <c r="B50" s="239"/>
      <c r="C50" s="135"/>
      <c r="D50" s="135"/>
      <c r="E50" s="240"/>
      <c r="F50" s="243"/>
      <c r="G50" s="51"/>
      <c r="H50" s="241"/>
      <c r="I50" s="241"/>
      <c r="J50" s="240"/>
      <c r="K50" s="51"/>
      <c r="L50" s="242"/>
      <c r="M50" s="241"/>
      <c r="N50" s="241"/>
      <c r="O50" s="237"/>
      <c r="P50" s="51"/>
      <c r="Q50" s="240"/>
      <c r="R50" s="259"/>
      <c r="S50" s="240"/>
      <c r="T50" s="51"/>
      <c r="U50" s="244"/>
    </row>
    <row r="51" spans="1:21" ht="21" customHeight="1" outlineLevel="1" x14ac:dyDescent="0.25">
      <c r="A51" s="73"/>
      <c r="B51" s="217"/>
      <c r="C51" s="131">
        <f>+I51+M51</f>
        <v>0</v>
      </c>
      <c r="D51" s="132">
        <f>+I51+N51</f>
        <v>0</v>
      </c>
      <c r="E51" s="119" t="str">
        <f>IF(ISERROR(C51/B51-1),"-",C51/B51-1)</f>
        <v>-</v>
      </c>
      <c r="F51" s="53" t="str">
        <f>IF(ISERROR(D51/B51-1),"-",D51/B51-1)</f>
        <v>-</v>
      </c>
      <c r="G51" s="153"/>
      <c r="H51" s="217"/>
      <c r="I51" s="220"/>
      <c r="J51" s="119" t="str">
        <f>IF(ISERROR(I51/H51-1),"-",I51/H51-1)</f>
        <v>-</v>
      </c>
      <c r="K51" s="153"/>
      <c r="L51" s="52">
        <f>+B51-H51</f>
        <v>0</v>
      </c>
      <c r="M51" s="223"/>
      <c r="N51" s="220"/>
      <c r="O51" s="144" t="str">
        <f t="shared" si="0"/>
        <v>-</v>
      </c>
      <c r="P51" s="153"/>
      <c r="Q51" s="133" t="str">
        <f>IF(ISERROR(B51/$B$74),"-",B51/$B$74)</f>
        <v>-</v>
      </c>
      <c r="R51" s="246" t="str">
        <f>IF(ISERROR(C51/$C$74),"-",C51/$C$74)</f>
        <v>-</v>
      </c>
      <c r="S51" s="54" t="str">
        <f>IF(ISERROR(D51/$D$74),"-",D51/$D$74)</f>
        <v>-</v>
      </c>
      <c r="T51" s="153"/>
      <c r="U51" s="44"/>
    </row>
    <row r="52" spans="1:21" ht="21" customHeight="1" outlineLevel="1" x14ac:dyDescent="0.25">
      <c r="A52" s="73"/>
      <c r="B52" s="217"/>
      <c r="C52" s="131">
        <f>+I52+M52</f>
        <v>0</v>
      </c>
      <c r="D52" s="132">
        <f>+I52+N52</f>
        <v>0</v>
      </c>
      <c r="E52" s="119" t="str">
        <f>IF(ISERROR(C52/B52-1),"-",C52/B52-1)</f>
        <v>-</v>
      </c>
      <c r="F52" s="53" t="str">
        <f>IF(ISERROR(D52/B52-1),"-",D52/B52-1)</f>
        <v>-</v>
      </c>
      <c r="G52" s="153"/>
      <c r="H52" s="217"/>
      <c r="I52" s="220"/>
      <c r="J52" s="119" t="str">
        <f>IF(ISERROR(I52/H52-1),"-",I52/H52-1)</f>
        <v>-</v>
      </c>
      <c r="K52" s="153"/>
      <c r="L52" s="52">
        <f>+B52-H52</f>
        <v>0</v>
      </c>
      <c r="M52" s="223"/>
      <c r="N52" s="220"/>
      <c r="O52" s="144" t="str">
        <f t="shared" si="0"/>
        <v>-</v>
      </c>
      <c r="P52" s="153"/>
      <c r="Q52" s="133" t="str">
        <f>IF(ISERROR(B52/$B$74),"-",B52/$B$74)</f>
        <v>-</v>
      </c>
      <c r="R52" s="246" t="str">
        <f>IF(ISERROR(C52/$C$74),"-",C52/$C$74)</f>
        <v>-</v>
      </c>
      <c r="S52" s="54" t="str">
        <f>IF(ISERROR(D52/$D$74),"-",D52/$D$74)</f>
        <v>-</v>
      </c>
      <c r="T52" s="153"/>
      <c r="U52" s="44"/>
    </row>
    <row r="53" spans="1:21" ht="21" customHeight="1" outlineLevel="1" x14ac:dyDescent="0.25">
      <c r="A53" s="73"/>
      <c r="B53" s="217"/>
      <c r="C53" s="131">
        <f>+I53+M53</f>
        <v>0</v>
      </c>
      <c r="D53" s="132">
        <f>+I53+N53</f>
        <v>0</v>
      </c>
      <c r="E53" s="119" t="str">
        <f>IF(ISERROR(C53/B53-1),"-",C53/B53-1)</f>
        <v>-</v>
      </c>
      <c r="F53" s="53" t="str">
        <f>IF(ISERROR(D53/B53-1),"-",D53/B53-1)</f>
        <v>-</v>
      </c>
      <c r="G53" s="153"/>
      <c r="H53" s="217"/>
      <c r="I53" s="220"/>
      <c r="J53" s="119" t="str">
        <f>IF(ISERROR(I53/H53-1),"-",I53/H53-1)</f>
        <v>-</v>
      </c>
      <c r="K53" s="153"/>
      <c r="L53" s="52">
        <f>+B53-H53</f>
        <v>0</v>
      </c>
      <c r="M53" s="223"/>
      <c r="N53" s="220"/>
      <c r="O53" s="144" t="str">
        <f t="shared" si="0"/>
        <v>-</v>
      </c>
      <c r="P53" s="153"/>
      <c r="Q53" s="133" t="str">
        <f>IF(ISERROR(B53/$B$74),"-",B53/$B$74)</f>
        <v>-</v>
      </c>
      <c r="R53" s="246" t="str">
        <f>IF(ISERROR(C53/$C$74),"-",C53/$C$74)</f>
        <v>-</v>
      </c>
      <c r="S53" s="54" t="str">
        <f>IF(ISERROR(D53/$D$74),"-",D53/$D$74)</f>
        <v>-</v>
      </c>
      <c r="T53" s="153"/>
      <c r="U53" s="44"/>
    </row>
    <row r="54" spans="1:21" ht="21" customHeight="1" outlineLevel="1" x14ac:dyDescent="0.25">
      <c r="A54" s="73" t="s">
        <v>103</v>
      </c>
      <c r="B54" s="239"/>
      <c r="C54" s="135"/>
      <c r="D54" s="135"/>
      <c r="E54" s="240"/>
      <c r="F54" s="243"/>
      <c r="G54" s="51"/>
      <c r="H54" s="241"/>
      <c r="I54" s="241"/>
      <c r="J54" s="240"/>
      <c r="K54" s="51"/>
      <c r="L54" s="242"/>
      <c r="M54" s="241"/>
      <c r="N54" s="241"/>
      <c r="O54" s="237"/>
      <c r="P54" s="51"/>
      <c r="Q54" s="240"/>
      <c r="R54" s="259"/>
      <c r="S54" s="240"/>
      <c r="T54" s="51"/>
      <c r="U54" s="244"/>
    </row>
    <row r="55" spans="1:21" ht="21" customHeight="1" outlineLevel="1" x14ac:dyDescent="0.25">
      <c r="A55" s="73"/>
      <c r="B55" s="217"/>
      <c r="C55" s="131">
        <f>+I55+M55</f>
        <v>0</v>
      </c>
      <c r="D55" s="132">
        <f>+I55+N55</f>
        <v>0</v>
      </c>
      <c r="E55" s="119" t="str">
        <f>IF(ISERROR(C55/B55-1),"-",C55/B55-1)</f>
        <v>-</v>
      </c>
      <c r="F55" s="53" t="str">
        <f>IF(ISERROR(D55/B55-1),"-",D55/B55-1)</f>
        <v>-</v>
      </c>
      <c r="G55" s="153"/>
      <c r="H55" s="217"/>
      <c r="I55" s="220"/>
      <c r="J55" s="119" t="str">
        <f>IF(ISERROR(I55/H55-1),"-",I55/H55-1)</f>
        <v>-</v>
      </c>
      <c r="K55" s="153"/>
      <c r="L55" s="52">
        <f>+B55-H55</f>
        <v>0</v>
      </c>
      <c r="M55" s="223"/>
      <c r="N55" s="220"/>
      <c r="O55" s="144" t="str">
        <f t="shared" si="0"/>
        <v>-</v>
      </c>
      <c r="P55" s="153"/>
      <c r="Q55" s="133" t="str">
        <f>IF(ISERROR(B55/$B$74),"-",B55/$B$74)</f>
        <v>-</v>
      </c>
      <c r="R55" s="246" t="str">
        <f>IF(ISERROR(C55/$C$74),"-",C55/$C$74)</f>
        <v>-</v>
      </c>
      <c r="S55" s="54" t="str">
        <f>IF(ISERROR(D55/$D$74),"-",D55/$D$74)</f>
        <v>-</v>
      </c>
      <c r="T55" s="153"/>
      <c r="U55" s="44"/>
    </row>
    <row r="56" spans="1:21" ht="21" customHeight="1" outlineLevel="1" x14ac:dyDescent="0.25">
      <c r="A56" s="73"/>
      <c r="B56" s="217"/>
      <c r="C56" s="131">
        <f>+I56+M56</f>
        <v>0</v>
      </c>
      <c r="D56" s="132">
        <f>+I56+N56</f>
        <v>0</v>
      </c>
      <c r="E56" s="119" t="str">
        <f>IF(ISERROR(C56/B56-1),"-",C56/B56-1)</f>
        <v>-</v>
      </c>
      <c r="F56" s="53" t="str">
        <f>IF(ISERROR(D56/B56-1),"-",D56/B56-1)</f>
        <v>-</v>
      </c>
      <c r="G56" s="153"/>
      <c r="H56" s="217"/>
      <c r="I56" s="220"/>
      <c r="J56" s="119" t="str">
        <f>IF(ISERROR(I56/H56-1),"-",I56/H56-1)</f>
        <v>-</v>
      </c>
      <c r="K56" s="153"/>
      <c r="L56" s="52">
        <f>+B56-H56</f>
        <v>0</v>
      </c>
      <c r="M56" s="223"/>
      <c r="N56" s="220"/>
      <c r="O56" s="144" t="str">
        <f t="shared" si="0"/>
        <v>-</v>
      </c>
      <c r="P56" s="153"/>
      <c r="Q56" s="133" t="str">
        <f>IF(ISERROR(B56/$B$74),"-",B56/$B$74)</f>
        <v>-</v>
      </c>
      <c r="R56" s="246" t="str">
        <f>IF(ISERROR(C56/$C$74),"-",C56/$C$74)</f>
        <v>-</v>
      </c>
      <c r="S56" s="54" t="str">
        <f>IF(ISERROR(D56/$D$74),"-",D56/$D$74)</f>
        <v>-</v>
      </c>
      <c r="T56" s="153"/>
      <c r="U56" s="44"/>
    </row>
    <row r="57" spans="1:21" ht="21" customHeight="1" outlineLevel="1" x14ac:dyDescent="0.25">
      <c r="A57" s="73"/>
      <c r="B57" s="217"/>
      <c r="C57" s="131">
        <f>+I57+M57</f>
        <v>0</v>
      </c>
      <c r="D57" s="132">
        <f>+I57+N57</f>
        <v>0</v>
      </c>
      <c r="E57" s="119" t="str">
        <f>IF(ISERROR(C57/B57-1),"-",C57/B57-1)</f>
        <v>-</v>
      </c>
      <c r="F57" s="53" t="str">
        <f>IF(ISERROR(D57/B57-1),"-",D57/B57-1)</f>
        <v>-</v>
      </c>
      <c r="G57" s="153"/>
      <c r="H57" s="217"/>
      <c r="I57" s="220"/>
      <c r="J57" s="119" t="str">
        <f>IF(ISERROR(I57/H57-1),"-",I57/H57-1)</f>
        <v>-</v>
      </c>
      <c r="K57" s="153"/>
      <c r="L57" s="52">
        <f>+B57-H57</f>
        <v>0</v>
      </c>
      <c r="M57" s="223"/>
      <c r="N57" s="220"/>
      <c r="O57" s="144" t="str">
        <f t="shared" si="0"/>
        <v>-</v>
      </c>
      <c r="P57" s="153"/>
      <c r="Q57" s="133" t="str">
        <f>IF(ISERROR(B57/$B$74),"-",B57/$B$74)</f>
        <v>-</v>
      </c>
      <c r="R57" s="246" t="str">
        <f>IF(ISERROR(C57/$C$74),"-",C57/$C$74)</f>
        <v>-</v>
      </c>
      <c r="S57" s="54" t="str">
        <f>IF(ISERROR(D57/$D$74),"-",D57/$D$74)</f>
        <v>-</v>
      </c>
      <c r="T57" s="153"/>
      <c r="U57" s="44"/>
    </row>
    <row r="58" spans="1:21" ht="21" customHeight="1" outlineLevel="1" x14ac:dyDescent="0.25">
      <c r="A58" s="73" t="s">
        <v>102</v>
      </c>
      <c r="B58" s="239"/>
      <c r="C58" s="135"/>
      <c r="D58" s="135"/>
      <c r="E58" s="240"/>
      <c r="F58" s="243"/>
      <c r="G58" s="51"/>
      <c r="H58" s="241"/>
      <c r="I58" s="241"/>
      <c r="J58" s="240"/>
      <c r="K58" s="51"/>
      <c r="L58" s="242"/>
      <c r="M58" s="241"/>
      <c r="N58" s="241"/>
      <c r="O58" s="237"/>
      <c r="P58" s="51"/>
      <c r="Q58" s="240"/>
      <c r="R58" s="259"/>
      <c r="S58" s="240"/>
      <c r="T58" s="51"/>
      <c r="U58" s="244"/>
    </row>
    <row r="59" spans="1:21" ht="21" customHeight="1" outlineLevel="1" x14ac:dyDescent="0.25">
      <c r="A59" s="73"/>
      <c r="B59" s="217"/>
      <c r="C59" s="131">
        <f>+I59+M59</f>
        <v>0</v>
      </c>
      <c r="D59" s="132">
        <f>+I59+N59</f>
        <v>0</v>
      </c>
      <c r="E59" s="119" t="str">
        <f>IF(ISERROR(C59/B59-1),"-",C59/B59-1)</f>
        <v>-</v>
      </c>
      <c r="F59" s="53" t="str">
        <f>IF(ISERROR(D59/B59-1),"-",D59/B59-1)</f>
        <v>-</v>
      </c>
      <c r="G59" s="153"/>
      <c r="H59" s="217"/>
      <c r="I59" s="220"/>
      <c r="J59" s="119" t="str">
        <f>IF(ISERROR(I59/H59-1),"-",I59/H59-1)</f>
        <v>-</v>
      </c>
      <c r="K59" s="153"/>
      <c r="L59" s="52">
        <f>+B59-H59</f>
        <v>0</v>
      </c>
      <c r="M59" s="223"/>
      <c r="N59" s="220"/>
      <c r="O59" s="144" t="str">
        <f t="shared" si="0"/>
        <v>-</v>
      </c>
      <c r="P59" s="153"/>
      <c r="Q59" s="133" t="str">
        <f>IF(ISERROR(B59/$B$74),"-",B59/$B$74)</f>
        <v>-</v>
      </c>
      <c r="R59" s="246" t="str">
        <f>IF(ISERROR(C59/$C$74),"-",C59/$C$74)</f>
        <v>-</v>
      </c>
      <c r="S59" s="54" t="str">
        <f>IF(ISERROR(D59/$D$74),"-",D59/$D$74)</f>
        <v>-</v>
      </c>
      <c r="T59" s="153"/>
      <c r="U59" s="44"/>
    </row>
    <row r="60" spans="1:21" ht="21" customHeight="1" outlineLevel="1" x14ac:dyDescent="0.25">
      <c r="A60" s="73"/>
      <c r="B60" s="217"/>
      <c r="C60" s="131">
        <f>+I60+M60</f>
        <v>0</v>
      </c>
      <c r="D60" s="132">
        <f>+I60+N60</f>
        <v>0</v>
      </c>
      <c r="E60" s="119" t="str">
        <f>IF(ISERROR(C60/B60-1),"-",C60/B60-1)</f>
        <v>-</v>
      </c>
      <c r="F60" s="53" t="str">
        <f>IF(ISERROR(D60/B60-1),"-",D60/B60-1)</f>
        <v>-</v>
      </c>
      <c r="G60" s="153"/>
      <c r="H60" s="217"/>
      <c r="I60" s="220"/>
      <c r="J60" s="119" t="str">
        <f>IF(ISERROR(I60/H60-1),"-",I60/H60-1)</f>
        <v>-</v>
      </c>
      <c r="K60" s="153"/>
      <c r="L60" s="52">
        <f>+B60-H60</f>
        <v>0</v>
      </c>
      <c r="M60" s="223"/>
      <c r="N60" s="220"/>
      <c r="O60" s="144" t="str">
        <f t="shared" si="0"/>
        <v>-</v>
      </c>
      <c r="P60" s="153"/>
      <c r="Q60" s="133" t="str">
        <f>IF(ISERROR(B60/$B$74),"-",B60/$B$74)</f>
        <v>-</v>
      </c>
      <c r="R60" s="246" t="str">
        <f>IF(ISERROR(C60/$C$74),"-",C60/$C$74)</f>
        <v>-</v>
      </c>
      <c r="S60" s="54" t="str">
        <f>IF(ISERROR(D60/$D$74),"-",D60/$D$74)</f>
        <v>-</v>
      </c>
      <c r="T60" s="153"/>
      <c r="U60" s="44"/>
    </row>
    <row r="61" spans="1:21" ht="21" customHeight="1" outlineLevel="1" x14ac:dyDescent="0.25">
      <c r="A61" s="73"/>
      <c r="B61" s="217"/>
      <c r="C61" s="131">
        <f>+I61+M61</f>
        <v>0</v>
      </c>
      <c r="D61" s="132">
        <f>+I61+N61</f>
        <v>0</v>
      </c>
      <c r="E61" s="119" t="str">
        <f>IF(ISERROR(C61/B61-1),"-",C61/B61-1)</f>
        <v>-</v>
      </c>
      <c r="F61" s="53" t="str">
        <f>IF(ISERROR(D61/B61-1),"-",D61/B61-1)</f>
        <v>-</v>
      </c>
      <c r="G61" s="153"/>
      <c r="H61" s="217"/>
      <c r="I61" s="220"/>
      <c r="J61" s="119" t="str">
        <f>IF(ISERROR(I61/H61-1),"-",I61/H61-1)</f>
        <v>-</v>
      </c>
      <c r="K61" s="153"/>
      <c r="L61" s="52">
        <f>+B61-H61</f>
        <v>0</v>
      </c>
      <c r="M61" s="223"/>
      <c r="N61" s="220"/>
      <c r="O61" s="144" t="str">
        <f t="shared" si="0"/>
        <v>-</v>
      </c>
      <c r="P61" s="153"/>
      <c r="Q61" s="133" t="str">
        <f>IF(ISERROR(B61/$B$74),"-",B61/$B$74)</f>
        <v>-</v>
      </c>
      <c r="R61" s="246" t="str">
        <f>IF(ISERROR(C61/$C$74),"-",C61/$C$74)</f>
        <v>-</v>
      </c>
      <c r="S61" s="54" t="str">
        <f>IF(ISERROR(D61/$D$74),"-",D61/$D$74)</f>
        <v>-</v>
      </c>
      <c r="T61" s="153"/>
      <c r="U61" s="44"/>
    </row>
    <row r="62" spans="1:21" ht="21" customHeight="1" outlineLevel="1" x14ac:dyDescent="0.25">
      <c r="A62" s="73" t="s">
        <v>101</v>
      </c>
      <c r="B62" s="239"/>
      <c r="C62" s="135"/>
      <c r="D62" s="135"/>
      <c r="E62" s="240"/>
      <c r="F62" s="243"/>
      <c r="G62" s="51"/>
      <c r="H62" s="241"/>
      <c r="I62" s="241"/>
      <c r="J62" s="240"/>
      <c r="K62" s="51"/>
      <c r="L62" s="242"/>
      <c r="M62" s="241"/>
      <c r="N62" s="241"/>
      <c r="O62" s="237"/>
      <c r="P62" s="51"/>
      <c r="Q62" s="240"/>
      <c r="R62" s="259"/>
      <c r="S62" s="240"/>
      <c r="T62" s="51"/>
      <c r="U62" s="244"/>
    </row>
    <row r="63" spans="1:21" ht="21" customHeight="1" outlineLevel="1" x14ac:dyDescent="0.25">
      <c r="A63" s="75"/>
      <c r="B63" s="217"/>
      <c r="C63" s="131">
        <f>+I63+M63</f>
        <v>0</v>
      </c>
      <c r="D63" s="132">
        <f>+I63+N63</f>
        <v>0</v>
      </c>
      <c r="E63" s="119" t="str">
        <f>IF(ISERROR(C63/B63-1),"-",C63/B63-1)</f>
        <v>-</v>
      </c>
      <c r="F63" s="53" t="str">
        <f>IF(ISERROR(D63/B63-1),"-",D63/B63-1)</f>
        <v>-</v>
      </c>
      <c r="G63" s="153"/>
      <c r="H63" s="217"/>
      <c r="I63" s="220"/>
      <c r="J63" s="119" t="str">
        <f>IF(ISERROR(I63/H63-1),"-",I63/H63-1)</f>
        <v>-</v>
      </c>
      <c r="K63" s="153"/>
      <c r="L63" s="52">
        <f>+B63-H63</f>
        <v>0</v>
      </c>
      <c r="M63" s="223"/>
      <c r="N63" s="220"/>
      <c r="O63" s="144" t="str">
        <f t="shared" ref="O63" si="6">IF(ISERROR(N63/M63-1),"-",N63/M63-1)</f>
        <v>-</v>
      </c>
      <c r="P63" s="153"/>
      <c r="Q63" s="133" t="str">
        <f>IF(ISERROR(B63/$B$74),"-",B63/$B$74)</f>
        <v>-</v>
      </c>
      <c r="R63" s="246" t="str">
        <f>IF(ISERROR(C63/$C$74),"-",C63/$C$74)</f>
        <v>-</v>
      </c>
      <c r="S63" s="54" t="str">
        <f>IF(ISERROR(D63/$D$74),"-",D63/$D$74)</f>
        <v>-</v>
      </c>
      <c r="T63" s="153"/>
      <c r="U63" s="44"/>
    </row>
    <row r="64" spans="1:21" ht="21" customHeight="1" outlineLevel="1" x14ac:dyDescent="0.25">
      <c r="A64" s="75"/>
      <c r="B64" s="217"/>
      <c r="C64" s="131">
        <f>+I64+M64</f>
        <v>0</v>
      </c>
      <c r="D64" s="132">
        <f>+I64+N64</f>
        <v>0</v>
      </c>
      <c r="E64" s="119" t="str">
        <f>IF(ISERROR(C64/B64-1),"-",C64/B64-1)</f>
        <v>-</v>
      </c>
      <c r="F64" s="53" t="str">
        <f>IF(ISERROR(D64/B64-1),"-",D64/B64-1)</f>
        <v>-</v>
      </c>
      <c r="G64" s="153"/>
      <c r="H64" s="217"/>
      <c r="I64" s="220"/>
      <c r="J64" s="119" t="str">
        <f>IF(ISERROR(I64/H64-1),"-",I64/H64-1)</f>
        <v>-</v>
      </c>
      <c r="K64" s="153"/>
      <c r="L64" s="52">
        <f>+B64-H64</f>
        <v>0</v>
      </c>
      <c r="M64" s="223"/>
      <c r="N64" s="220"/>
      <c r="O64" s="144" t="str">
        <f>IF(ISERROR(N64/M64-1),"-",N64/M64-1)</f>
        <v>-</v>
      </c>
      <c r="P64" s="153"/>
      <c r="Q64" s="133" t="str">
        <f>IF(ISERROR(B64/$B$74),"-",B64/$B$74)</f>
        <v>-</v>
      </c>
      <c r="R64" s="246" t="str">
        <f>IF(ISERROR(C64/$C$74),"-",C64/$C$74)</f>
        <v>-</v>
      </c>
      <c r="S64" s="54" t="str">
        <f>IF(ISERROR(D64/$D$74),"-",D64/$D$74)</f>
        <v>-</v>
      </c>
      <c r="T64" s="153"/>
      <c r="U64" s="44"/>
    </row>
    <row r="65" spans="1:21" ht="21" customHeight="1" outlineLevel="1" x14ac:dyDescent="0.25">
      <c r="A65" s="75" t="s">
        <v>11</v>
      </c>
      <c r="B65" s="217"/>
      <c r="C65" s="131">
        <f>+I65+M65</f>
        <v>0</v>
      </c>
      <c r="D65" s="132">
        <f>+I65+N65</f>
        <v>0</v>
      </c>
      <c r="E65" s="119" t="str">
        <f>IF(ISERROR(C65/B65-1),"-",C65/B65-1)</f>
        <v>-</v>
      </c>
      <c r="F65" s="208" t="str">
        <f>IF(ISERROR(D65/B65-1),"-",D65/B65-1)</f>
        <v>-</v>
      </c>
      <c r="G65" s="153"/>
      <c r="H65" s="145"/>
      <c r="I65" s="146"/>
      <c r="J65" s="149" t="str">
        <f>IF(ISERROR(I65/H65-1),"-",I65/H65-1)</f>
        <v>-</v>
      </c>
      <c r="K65" s="153"/>
      <c r="L65" s="148">
        <f>+B65-H65</f>
        <v>0</v>
      </c>
      <c r="M65" s="223"/>
      <c r="N65" s="220"/>
      <c r="O65" s="147" t="str">
        <f t="shared" ref="O65" si="7">IF(ISERROR(N65/M65-1),"-",N65/M65-1)</f>
        <v>-</v>
      </c>
      <c r="P65" s="153"/>
      <c r="Q65" s="206" t="str">
        <f>IF(ISERROR(B65/$B$74),"-",B65/$B$74)</f>
        <v>-</v>
      </c>
      <c r="R65" s="265" t="str">
        <f>IF(ISERROR(C65/$C$74),"-",C65/$C$74)</f>
        <v>-</v>
      </c>
      <c r="S65" s="207" t="str">
        <f>IF(ISERROR(D65/$D$74),"-",D65/$D$74)</f>
        <v>-</v>
      </c>
      <c r="T65" s="153"/>
      <c r="U65" s="44"/>
    </row>
    <row r="66" spans="1:21" ht="21" customHeight="1" outlineLevel="1" x14ac:dyDescent="0.25">
      <c r="A66" s="73" t="s">
        <v>129</v>
      </c>
      <c r="B66" s="239"/>
      <c r="C66" s="135"/>
      <c r="D66" s="135"/>
      <c r="E66" s="240"/>
      <c r="F66" s="243"/>
      <c r="G66" s="51"/>
      <c r="H66" s="241"/>
      <c r="I66" s="241"/>
      <c r="J66" s="240"/>
      <c r="K66" s="51"/>
      <c r="L66" s="242"/>
      <c r="M66" s="241"/>
      <c r="N66" s="241"/>
      <c r="O66" s="237"/>
      <c r="P66" s="51"/>
      <c r="Q66" s="240"/>
      <c r="R66" s="259"/>
      <c r="S66" s="240"/>
      <c r="T66" s="51"/>
      <c r="U66" s="244"/>
    </row>
    <row r="67" spans="1:21" ht="21" customHeight="1" outlineLevel="1" x14ac:dyDescent="0.25">
      <c r="A67" s="75"/>
      <c r="B67" s="217"/>
      <c r="C67" s="131">
        <f>+I67+M67</f>
        <v>0</v>
      </c>
      <c r="D67" s="132">
        <f>+I67+N67</f>
        <v>0</v>
      </c>
      <c r="E67" s="119" t="str">
        <f>IF(ISERROR(C67/B67-1),"-",C67/B67-1)</f>
        <v>-</v>
      </c>
      <c r="F67" s="53" t="str">
        <f>IF(ISERROR(D67/B67-1),"-",D67/B67-1)</f>
        <v>-</v>
      </c>
      <c r="G67" s="153"/>
      <c r="H67" s="217"/>
      <c r="I67" s="220"/>
      <c r="J67" s="119" t="str">
        <f>IF(ISERROR(I67/H67-1),"-",I67/H67-1)</f>
        <v>-</v>
      </c>
      <c r="K67" s="153"/>
      <c r="L67" s="52">
        <f>+B67-H67</f>
        <v>0</v>
      </c>
      <c r="M67" s="223"/>
      <c r="N67" s="220"/>
      <c r="O67" s="144" t="str">
        <f t="shared" si="0"/>
        <v>-</v>
      </c>
      <c r="P67" s="153"/>
      <c r="Q67" s="133" t="str">
        <f>IF(ISERROR(B67/$B$74),"-",B67/$B$74)</f>
        <v>-</v>
      </c>
      <c r="R67" s="246" t="str">
        <f>IF(ISERROR(C67/$C$74),"-",C67/$C$74)</f>
        <v>-</v>
      </c>
      <c r="S67" s="54" t="str">
        <f>IF(ISERROR(D67/$D$74),"-",D67/$D$74)</f>
        <v>-</v>
      </c>
      <c r="T67" s="153"/>
      <c r="U67" s="44"/>
    </row>
    <row r="68" spans="1:21" ht="21" customHeight="1" outlineLevel="1" x14ac:dyDescent="0.25">
      <c r="A68" s="75"/>
      <c r="B68" s="217"/>
      <c r="C68" s="131">
        <f>+I68+M68</f>
        <v>0</v>
      </c>
      <c r="D68" s="132">
        <f>+I68+N68</f>
        <v>0</v>
      </c>
      <c r="E68" s="119" t="str">
        <f>IF(ISERROR(C68/B68-1),"-",C68/B68-1)</f>
        <v>-</v>
      </c>
      <c r="F68" s="53" t="str">
        <f>IF(ISERROR(D68/B68-1),"-",D68/B68-1)</f>
        <v>-</v>
      </c>
      <c r="G68" s="153"/>
      <c r="H68" s="217"/>
      <c r="I68" s="220"/>
      <c r="J68" s="119" t="str">
        <f>IF(ISERROR(I68/H68-1),"-",I68/H68-1)</f>
        <v>-</v>
      </c>
      <c r="K68" s="153"/>
      <c r="L68" s="52">
        <f>+B68-H68</f>
        <v>0</v>
      </c>
      <c r="M68" s="223"/>
      <c r="N68" s="220"/>
      <c r="O68" s="144" t="str">
        <f>IF(ISERROR(N68/M68-1),"-",N68/M68-1)</f>
        <v>-</v>
      </c>
      <c r="P68" s="153"/>
      <c r="Q68" s="133" t="str">
        <f>IF(ISERROR(B68/$B$74),"-",B68/$B$74)</f>
        <v>-</v>
      </c>
      <c r="R68" s="246" t="str">
        <f>IF(ISERROR(C68/$C$74),"-",C68/$C$74)</f>
        <v>-</v>
      </c>
      <c r="S68" s="54" t="str">
        <f>IF(ISERROR(D68/$D$74),"-",D68/$D$74)</f>
        <v>-</v>
      </c>
      <c r="T68" s="153"/>
      <c r="U68" s="44"/>
    </row>
    <row r="69" spans="1:21" ht="21" customHeight="1" outlineLevel="1" thickBot="1" x14ac:dyDescent="0.3">
      <c r="A69" s="75" t="s">
        <v>11</v>
      </c>
      <c r="B69" s="217"/>
      <c r="C69" s="131">
        <f>+I69+M69</f>
        <v>0</v>
      </c>
      <c r="D69" s="132">
        <f>+I69+N69</f>
        <v>0</v>
      </c>
      <c r="E69" s="119" t="str">
        <f>IF(ISERROR(C69/B69-1),"-",C69/B69-1)</f>
        <v>-</v>
      </c>
      <c r="F69" s="208" t="str">
        <f>IF(ISERROR(D69/B69-1),"-",D69/B69-1)</f>
        <v>-</v>
      </c>
      <c r="G69" s="153"/>
      <c r="H69" s="145"/>
      <c r="I69" s="146"/>
      <c r="J69" s="149" t="str">
        <f>IF(ISERROR(I69/H69-1),"-",I69/H69-1)</f>
        <v>-</v>
      </c>
      <c r="K69" s="153"/>
      <c r="L69" s="148">
        <f>+B69-H69</f>
        <v>0</v>
      </c>
      <c r="M69" s="223"/>
      <c r="N69" s="220"/>
      <c r="O69" s="147" t="str">
        <f t="shared" ref="O69" si="8">IF(ISERROR(N69/M69-1),"-",N69/M69-1)</f>
        <v>-</v>
      </c>
      <c r="P69" s="153"/>
      <c r="Q69" s="206" t="str">
        <f>IF(ISERROR(B69/$B$74),"-",B69/$B$74)</f>
        <v>-</v>
      </c>
      <c r="R69" s="265" t="str">
        <f>IF(ISERROR(C69/$C$74),"-",C69/$C$74)</f>
        <v>-</v>
      </c>
      <c r="S69" s="207" t="str">
        <f>IF(ISERROR(D69/$D$74),"-",D69/$D$74)</f>
        <v>-</v>
      </c>
      <c r="T69" s="153"/>
      <c r="U69" s="44"/>
    </row>
    <row r="70" spans="1:21" s="11" customFormat="1" ht="32.25" thickBot="1" x14ac:dyDescent="0.3">
      <c r="A70" s="77" t="s">
        <v>9</v>
      </c>
      <c r="B70" s="183">
        <f>+SUM(B37:B69)</f>
        <v>0</v>
      </c>
      <c r="C70" s="182">
        <f t="shared" ref="C70:D70" si="9">+SUM(C37:C69)</f>
        <v>0</v>
      </c>
      <c r="D70" s="183">
        <f t="shared" si="9"/>
        <v>0</v>
      </c>
      <c r="E70" s="184" t="str">
        <f>IF(ISERROR(C70/B70-1),"-",C70/B70-1)</f>
        <v>-</v>
      </c>
      <c r="F70" s="205" t="str">
        <f>IF(ISERROR(D70/B70-1),"-",D70/B70-1)</f>
        <v>-</v>
      </c>
      <c r="G70" s="51"/>
      <c r="H70" s="183">
        <f t="shared" ref="H70" si="10">+SUM(H37:H69)</f>
        <v>0</v>
      </c>
      <c r="I70" s="183">
        <f>+SUM(I37:I69)</f>
        <v>0</v>
      </c>
      <c r="J70" s="184" t="str">
        <f>IF(ISERROR(I70/H70-1),"-",I70/H70-1)</f>
        <v>-</v>
      </c>
      <c r="K70" s="51"/>
      <c r="L70" s="181">
        <f t="shared" ref="L70:N70" si="11">+SUM(L37:L69)</f>
        <v>0</v>
      </c>
      <c r="M70" s="183">
        <f t="shared" si="11"/>
        <v>0</v>
      </c>
      <c r="N70" s="183">
        <f t="shared" si="11"/>
        <v>0</v>
      </c>
      <c r="O70" s="184" t="str">
        <f>IF(ISERROR(N70/M70-1),"-",N70/M70-1)</f>
        <v>-</v>
      </c>
      <c r="P70" s="51"/>
      <c r="Q70" s="203" t="str">
        <f>IF(ISERROR(B70/$B$74),"-",B70/$B$74)</f>
        <v>-</v>
      </c>
      <c r="R70" s="261" t="str">
        <f>IF(ISERROR(C70/$C$74),"-",C70/$C$74)</f>
        <v>-</v>
      </c>
      <c r="S70" s="204" t="str">
        <f>IF(ISERROR(D70/$D$74),"-",D70/$D$74)</f>
        <v>-</v>
      </c>
      <c r="T70" s="51"/>
      <c r="U70" s="44"/>
    </row>
    <row r="71" spans="1:21" s="11" customFormat="1" ht="11.25" customHeight="1" thickBot="1" x14ac:dyDescent="0.3">
      <c r="A71" s="41"/>
      <c r="B71" s="21"/>
      <c r="C71" s="21"/>
      <c r="D71" s="21"/>
      <c r="E71" s="43"/>
      <c r="G71" s="96"/>
      <c r="H71" s="21"/>
      <c r="I71" s="45"/>
      <c r="J71" s="98"/>
      <c r="K71" s="21"/>
      <c r="L71" s="21"/>
      <c r="M71" s="21"/>
      <c r="N71" s="97"/>
      <c r="O71" s="109"/>
      <c r="P71" s="51"/>
      <c r="Q71" s="46"/>
      <c r="R71" s="266"/>
      <c r="S71" s="97"/>
      <c r="T71" s="51"/>
      <c r="U71" s="45"/>
    </row>
    <row r="72" spans="1:21" s="11" customFormat="1" ht="34.9" customHeight="1" thickBot="1" x14ac:dyDescent="0.3">
      <c r="A72" s="77" t="s">
        <v>10</v>
      </c>
      <c r="B72" s="183">
        <f>+B70+B34</f>
        <v>0</v>
      </c>
      <c r="C72" s="182">
        <f>+C70+C34</f>
        <v>0</v>
      </c>
      <c r="D72" s="183">
        <f>+D70+D34</f>
        <v>0</v>
      </c>
      <c r="E72" s="184" t="str">
        <f>IF(ISERROR(C72/B72-1),"-",C72/B72-1)</f>
        <v>-</v>
      </c>
      <c r="F72" s="205" t="str">
        <f>IF(ISERROR(D72/B72-1),"-",D72/B72-1)</f>
        <v>-</v>
      </c>
      <c r="G72" s="51"/>
      <c r="H72" s="181">
        <f>+H70+H34</f>
        <v>0</v>
      </c>
      <c r="I72" s="183">
        <f>+I70+I34</f>
        <v>0</v>
      </c>
      <c r="J72" s="184" t="str">
        <f>IF(ISERROR(I72/H72-1),"-",I72/H72-1)</f>
        <v>-</v>
      </c>
      <c r="K72" s="51"/>
      <c r="L72" s="181">
        <f>+L70+L34</f>
        <v>0</v>
      </c>
      <c r="M72" s="182">
        <f>+M70+M34</f>
        <v>0</v>
      </c>
      <c r="N72" s="183">
        <f>+N70+N34</f>
        <v>0</v>
      </c>
      <c r="O72" s="184" t="str">
        <f>IF(ISERROR(N72/M72-1),"-",N72/M72-1)</f>
        <v>-</v>
      </c>
      <c r="P72" s="51"/>
      <c r="Q72" s="203" t="str">
        <f>IF(ISERROR(B72/$B$74),"-",B72/$B$74)</f>
        <v>-</v>
      </c>
      <c r="R72" s="261" t="str">
        <f>IF(ISERROR(C72/$C$74),"-",C72/$C$74)</f>
        <v>-</v>
      </c>
      <c r="S72" s="204" t="str">
        <f>IF(ISERROR(D72/$D$74),"-",D72/$D$74)</f>
        <v>-</v>
      </c>
      <c r="T72" s="51"/>
      <c r="U72" s="44"/>
    </row>
    <row r="73" spans="1:21" s="9" customFormat="1" ht="16.149999999999999" customHeight="1" thickBot="1" x14ac:dyDescent="0.25">
      <c r="A73" s="40"/>
      <c r="B73" s="19"/>
      <c r="C73" s="19"/>
      <c r="D73" s="19"/>
      <c r="E73" s="18"/>
      <c r="F73" s="233"/>
      <c r="G73" s="19"/>
      <c r="H73" s="19"/>
      <c r="I73" s="20"/>
      <c r="J73" s="18"/>
      <c r="K73" s="19"/>
      <c r="L73" s="19"/>
      <c r="M73" s="19"/>
      <c r="N73" s="20"/>
      <c r="O73" s="18"/>
      <c r="P73" s="51"/>
      <c r="Q73" s="31"/>
      <c r="R73" s="255"/>
      <c r="S73" s="20"/>
      <c r="T73" s="51"/>
      <c r="U73" s="20"/>
    </row>
    <row r="74" spans="1:21" s="11" customFormat="1" ht="31.5" customHeight="1" thickBot="1" x14ac:dyDescent="0.3">
      <c r="A74" s="180" t="s">
        <v>12</v>
      </c>
      <c r="B74" s="185">
        <f>+B72+B16</f>
        <v>0</v>
      </c>
      <c r="C74" s="186">
        <f>+C72+C16</f>
        <v>0</v>
      </c>
      <c r="D74" s="187">
        <f>+D72+D16</f>
        <v>0</v>
      </c>
      <c r="E74" s="188" t="str">
        <f>IF(ISERROR(C74/B74-1),"-",C74/B74-1)</f>
        <v>-</v>
      </c>
      <c r="F74" s="191" t="str">
        <f>IF(ISERROR(D74/B74-1),"-",D74/B74-1)</f>
        <v>-</v>
      </c>
      <c r="G74" s="51"/>
      <c r="H74" s="185">
        <f t="shared" ref="H74:I74" si="12">+H72+H16</f>
        <v>0</v>
      </c>
      <c r="I74" s="187">
        <f t="shared" si="12"/>
        <v>0</v>
      </c>
      <c r="J74" s="188" t="str">
        <f>IF(ISERROR(I74/H74-1),"-",I74/H74-1)</f>
        <v>-</v>
      </c>
      <c r="K74" s="51"/>
      <c r="L74" s="185">
        <f t="shared" ref="L74" si="13">+L72+L16</f>
        <v>0</v>
      </c>
      <c r="M74" s="187">
        <f>+M72+M16</f>
        <v>0</v>
      </c>
      <c r="N74" s="187">
        <f>+N72+N16</f>
        <v>0</v>
      </c>
      <c r="O74" s="188" t="str">
        <f>IF(ISERROR(N74/M74-1),"-",N74/M74-1)</f>
        <v>-</v>
      </c>
      <c r="P74" s="51"/>
      <c r="Q74" s="189" t="str">
        <f>IF(ISERROR(B74/$B$74),"-",B74/$B$74)</f>
        <v>-</v>
      </c>
      <c r="R74" s="267" t="str">
        <f>IF(ISERROR(C74/$C$74),"-",C74/$C$74)</f>
        <v>-</v>
      </c>
      <c r="S74" s="190" t="str">
        <f>IF(ISERROR(D74/$D$74),"-",D74/$D$74)</f>
        <v>-</v>
      </c>
      <c r="T74" s="51"/>
      <c r="U74" s="44"/>
    </row>
    <row r="75" spans="1:21" s="38" customFormat="1" ht="31.5" customHeight="1" x14ac:dyDescent="0.2">
      <c r="A75" s="42" t="s">
        <v>21</v>
      </c>
      <c r="B75" s="79">
        <f>+B74-Dépenses!$B$15</f>
        <v>0</v>
      </c>
      <c r="C75" s="79">
        <f>+C74-Dépenses!$C$15</f>
        <v>0</v>
      </c>
      <c r="D75" s="79">
        <f>+D74-Dépenses!$D$15</f>
        <v>0</v>
      </c>
      <c r="E75" s="37"/>
      <c r="F75" s="234"/>
      <c r="G75" s="79"/>
      <c r="H75" s="79">
        <f>H74-Dépenses!$H$15</f>
        <v>0</v>
      </c>
      <c r="I75" s="79">
        <f>I74-Dépenses!$I$15</f>
        <v>0</v>
      </c>
      <c r="J75" s="37"/>
      <c r="K75" s="79"/>
      <c r="L75" s="79">
        <f>L74-Dépenses!$L$15</f>
        <v>0</v>
      </c>
      <c r="M75" s="79">
        <f>M74-Dépenses!$M$15</f>
        <v>0</v>
      </c>
      <c r="N75" s="79">
        <f>N74-Dépenses!$N$15</f>
        <v>0</v>
      </c>
      <c r="O75" s="234"/>
      <c r="P75" s="234"/>
      <c r="Q75" s="234"/>
      <c r="R75" s="234"/>
      <c r="S75" s="234"/>
      <c r="T75" s="51"/>
      <c r="U75" s="37"/>
    </row>
    <row r="76" spans="1:21" ht="17.25" customHeight="1" x14ac:dyDescent="0.25">
      <c r="A76" s="22"/>
      <c r="B76" s="1"/>
      <c r="C76" s="1"/>
      <c r="D76" s="1"/>
      <c r="E76" s="1"/>
      <c r="G76" s="1"/>
      <c r="H76" s="1"/>
      <c r="I76" s="34"/>
      <c r="J76" s="1"/>
      <c r="K76" s="35"/>
      <c r="L76" s="35"/>
      <c r="M76" s="36"/>
      <c r="N76" s="4"/>
      <c r="O76" s="1"/>
      <c r="P76" s="4"/>
      <c r="Q76" s="4"/>
      <c r="R76" s="268"/>
      <c r="S76" s="23"/>
      <c r="T76" s="24"/>
      <c r="U76" s="23"/>
    </row>
    <row r="77" spans="1:21" ht="19.5" customHeight="1" x14ac:dyDescent="0.25">
      <c r="A77" s="292" t="s">
        <v>13</v>
      </c>
      <c r="G77" s="18"/>
      <c r="H77" s="1"/>
      <c r="I77" s="1"/>
      <c r="J77" s="10"/>
      <c r="K77" s="29"/>
      <c r="L77" s="26"/>
      <c r="M77" s="1"/>
      <c r="N77" s="10"/>
      <c r="P77" s="10"/>
      <c r="Q77" s="10"/>
      <c r="R77" s="256"/>
      <c r="S77" s="10"/>
      <c r="T77" s="10"/>
      <c r="U77" s="10"/>
    </row>
    <row r="78" spans="1:21" ht="18" customHeight="1" x14ac:dyDescent="0.25">
      <c r="A78" s="293" t="s">
        <v>25</v>
      </c>
      <c r="B78" s="124"/>
      <c r="C78" s="1"/>
      <c r="D78" s="1"/>
      <c r="G78" s="29"/>
      <c r="L78" s="26"/>
      <c r="M78" s="1"/>
      <c r="N78" s="10"/>
      <c r="P78" s="10"/>
      <c r="Q78" s="10"/>
      <c r="R78" s="256"/>
      <c r="S78" s="10"/>
      <c r="T78" s="10"/>
      <c r="U78" s="10"/>
    </row>
    <row r="79" spans="1:21" ht="18" customHeight="1" thickBot="1" x14ac:dyDescent="0.3">
      <c r="A79" s="294" t="s">
        <v>26</v>
      </c>
      <c r="B79" s="120">
        <f>I3</f>
        <v>0</v>
      </c>
      <c r="C79" s="32" t="s">
        <v>18</v>
      </c>
      <c r="D79" s="1"/>
      <c r="G79" s="29"/>
      <c r="L79" s="26"/>
      <c r="M79" s="1"/>
      <c r="N79" s="10"/>
      <c r="P79" s="10"/>
      <c r="Q79" s="10"/>
      <c r="R79" s="256"/>
      <c r="S79" s="10"/>
      <c r="T79" s="10"/>
      <c r="U79" s="10"/>
    </row>
    <row r="80" spans="1:21" ht="18" customHeight="1" thickBot="1" x14ac:dyDescent="0.3">
      <c r="A80" s="295" t="s">
        <v>28</v>
      </c>
      <c r="B80" s="121">
        <f>B78-B79</f>
        <v>0</v>
      </c>
      <c r="C80" s="1"/>
      <c r="D80" s="1"/>
      <c r="G80" s="29"/>
      <c r="L80" s="26"/>
      <c r="M80" s="1"/>
      <c r="N80" s="10"/>
      <c r="P80" s="10"/>
      <c r="Q80" s="10"/>
      <c r="R80" s="256"/>
      <c r="S80" s="10"/>
      <c r="T80" s="10"/>
      <c r="U80" s="10"/>
    </row>
    <row r="81" spans="1:21" ht="18" customHeight="1" x14ac:dyDescent="0.25">
      <c r="A81" s="293" t="s">
        <v>36</v>
      </c>
      <c r="B81" s="124"/>
      <c r="C81" s="32"/>
      <c r="D81" s="1"/>
      <c r="G81" s="29"/>
      <c r="L81" s="26"/>
      <c r="M81" s="1"/>
      <c r="N81" s="10"/>
      <c r="P81" s="10"/>
      <c r="Q81" s="10"/>
      <c r="R81" s="256"/>
      <c r="S81" s="10"/>
      <c r="T81" s="10"/>
      <c r="U81" s="10"/>
    </row>
    <row r="82" spans="1:21" customFormat="1" ht="18" customHeight="1" x14ac:dyDescent="0.25">
      <c r="A82" s="294" t="s">
        <v>27</v>
      </c>
      <c r="B82" s="122">
        <f>N4+N3</f>
        <v>0</v>
      </c>
      <c r="C82" s="33" t="s">
        <v>19</v>
      </c>
      <c r="D82" s="154"/>
      <c r="F82" s="154"/>
      <c r="H82" s="10"/>
      <c r="I82" s="13"/>
      <c r="J82" s="15"/>
      <c r="K82" s="10"/>
      <c r="L82" s="154"/>
      <c r="O82" s="154"/>
      <c r="P82" s="154"/>
      <c r="Q82" s="154"/>
      <c r="R82" s="269"/>
      <c r="S82" s="154"/>
    </row>
    <row r="83" spans="1:21" ht="12" customHeight="1" x14ac:dyDescent="0.25">
      <c r="A83" s="296"/>
      <c r="B83" s="18"/>
      <c r="C83" s="1"/>
      <c r="D83" s="25"/>
      <c r="E83" s="27"/>
      <c r="G83" s="1"/>
      <c r="L83" s="1"/>
      <c r="M83" s="1"/>
      <c r="N83" s="26"/>
      <c r="O83" s="1"/>
      <c r="P83" s="25"/>
      <c r="Q83" s="26"/>
      <c r="R83" s="256"/>
      <c r="S83" s="28"/>
      <c r="T83" s="29"/>
      <c r="U83" s="28"/>
    </row>
    <row r="84" spans="1:21" ht="33.75" customHeight="1" x14ac:dyDescent="0.25">
      <c r="A84" s="292" t="s">
        <v>20</v>
      </c>
      <c r="B84" s="123">
        <f>IF(ISERROR(B78+B81-B79-B82),"-",B78+B81-B79-B82)</f>
        <v>0</v>
      </c>
      <c r="C84" s="1"/>
      <c r="D84" s="25"/>
      <c r="E84" s="27"/>
      <c r="G84" s="1"/>
      <c r="L84" s="1"/>
      <c r="M84" s="1"/>
      <c r="N84" s="26"/>
      <c r="O84" s="1"/>
      <c r="P84" s="25"/>
      <c r="Q84" s="26"/>
      <c r="R84" s="256"/>
      <c r="S84" s="28"/>
      <c r="T84" s="29"/>
      <c r="U84" s="28"/>
    </row>
    <row r="85" spans="1:21" ht="33.75" customHeight="1" thickBot="1" x14ac:dyDescent="0.3">
      <c r="A85" s="296"/>
      <c r="B85" s="18"/>
      <c r="C85" s="1"/>
      <c r="D85" s="25"/>
      <c r="E85" s="27"/>
      <c r="G85" s="1"/>
      <c r="L85" s="1"/>
      <c r="M85" s="1"/>
      <c r="N85" s="26"/>
      <c r="O85" s="1"/>
      <c r="P85" s="25"/>
      <c r="Q85" s="26"/>
      <c r="R85" s="256"/>
      <c r="S85" s="28"/>
      <c r="T85" s="29"/>
      <c r="U85" s="28"/>
    </row>
    <row r="86" spans="1:21" ht="48" customHeight="1" thickBot="1" x14ac:dyDescent="0.3">
      <c r="A86" s="63" t="s">
        <v>41</v>
      </c>
      <c r="B86" s="47" t="s">
        <v>35</v>
      </c>
      <c r="C86" s="1"/>
      <c r="D86" s="4"/>
      <c r="E86" s="1"/>
      <c r="G86" s="1"/>
      <c r="L86" s="1"/>
      <c r="M86" s="1"/>
      <c r="N86" s="4"/>
      <c r="O86" s="1"/>
      <c r="P86" s="4"/>
      <c r="Q86" s="4"/>
      <c r="R86" s="256"/>
      <c r="S86" s="23"/>
      <c r="T86" s="24"/>
      <c r="U86" s="23"/>
    </row>
    <row r="87" spans="1:21" s="104" customFormat="1" ht="33.75" customHeight="1" x14ac:dyDescent="0.25">
      <c r="A87" s="99"/>
      <c r="B87" s="36"/>
      <c r="C87" s="36"/>
      <c r="D87" s="235"/>
      <c r="E87" s="36"/>
      <c r="G87" s="100"/>
      <c r="H87" s="36"/>
      <c r="I87" s="101"/>
      <c r="J87" s="36"/>
      <c r="K87" s="36"/>
      <c r="L87" s="36"/>
      <c r="M87" s="36"/>
      <c r="N87" s="101"/>
      <c r="O87" s="36"/>
      <c r="P87" s="101"/>
      <c r="Q87" s="101"/>
      <c r="R87" s="268"/>
      <c r="S87" s="102"/>
      <c r="T87" s="103"/>
      <c r="U87" s="102"/>
    </row>
    <row r="88" spans="1:21" ht="18" x14ac:dyDescent="0.25">
      <c r="A88" s="238" t="s">
        <v>39</v>
      </c>
      <c r="G88" s="94"/>
      <c r="H88" s="94"/>
      <c r="I88" s="94"/>
      <c r="K88" s="94"/>
      <c r="L88" s="94"/>
    </row>
    <row r="89" spans="1:21" s="1" customFormat="1" ht="18" x14ac:dyDescent="0.25">
      <c r="A89" s="238" t="s">
        <v>100</v>
      </c>
      <c r="F89" s="4"/>
      <c r="H89" s="94"/>
      <c r="I89" s="94"/>
      <c r="L89" s="94"/>
      <c r="M89" s="94"/>
      <c r="N89" s="2"/>
      <c r="O89" s="4"/>
      <c r="R89" s="257"/>
      <c r="T89" s="4"/>
    </row>
    <row r="90" spans="1:21" s="1" customFormat="1" ht="18" x14ac:dyDescent="0.25">
      <c r="A90" s="238" t="s">
        <v>99</v>
      </c>
      <c r="F90" s="4"/>
      <c r="N90" s="2"/>
      <c r="O90" s="4"/>
      <c r="R90" s="256"/>
      <c r="T90" s="4"/>
    </row>
  </sheetData>
  <sheetProtection insertRows="0" deleteRows="0"/>
  <conditionalFormatting sqref="Q71 S20:S21 S23:S25 S27:S29 S31:S33">
    <cfRule type="cellIs" dxfId="752" priority="1332" stopIfTrue="1" operator="between">
      <formula>0.2</formula>
      <formula>1</formula>
    </cfRule>
    <cfRule type="cellIs" dxfId="751" priority="1333" stopIfTrue="1" operator="between">
      <formula>-1</formula>
      <formula>-0.2</formula>
    </cfRule>
  </conditionalFormatting>
  <conditionalFormatting sqref="U37 U43:U45 U47:U49 U51:U53 U55:U57 U59:U61 U67:U69">
    <cfRule type="cellIs" dxfId="750" priority="1328" stopIfTrue="1" operator="between">
      <formula>0.2</formula>
      <formula>1</formula>
    </cfRule>
    <cfRule type="cellIs" dxfId="749" priority="1329" stopIfTrue="1" operator="between">
      <formula>-1</formula>
      <formula>-0.2</formula>
    </cfRule>
  </conditionalFormatting>
  <conditionalFormatting sqref="U20 U23:U25 U31:U33">
    <cfRule type="cellIs" dxfId="748" priority="1324" stopIfTrue="1" operator="between">
      <formula>0.2</formula>
      <formula>1</formula>
    </cfRule>
    <cfRule type="cellIs" dxfId="747" priority="1325" stopIfTrue="1" operator="between">
      <formula>-1</formula>
      <formula>-0.2</formula>
    </cfRule>
  </conditionalFormatting>
  <conditionalFormatting sqref="S37 S43:S45 S47:S49 S51:S53 S55:S57 S59:S61 S67:S69 S3:S11 S39:S41">
    <cfRule type="cellIs" dxfId="746" priority="1306" stopIfTrue="1" operator="between">
      <formula>0.2</formula>
      <formula>1</formula>
    </cfRule>
    <cfRule type="cellIs" dxfId="745" priority="1307" stopIfTrue="1" operator="between">
      <formula>-1</formula>
      <formula>-0.2</formula>
    </cfRule>
  </conditionalFormatting>
  <conditionalFormatting sqref="F20:F21 F37 F43:F45 F47:F49 F51:F53 F55:F57 F59:F61 F67:F69 F23:F25 F27:F29 F31:F33 F39:F41 S18 F18 S2 F2:F11">
    <cfRule type="cellIs" dxfId="744" priority="1302" stopIfTrue="1" operator="lessThan">
      <formula>-0.2</formula>
    </cfRule>
    <cfRule type="cellIs" dxfId="743" priority="1303" stopIfTrue="1" operator="greaterThan">
      <formula>0.2</formula>
    </cfRule>
  </conditionalFormatting>
  <conditionalFormatting sqref="F1 F20:F21 F37 F43:F45 F47:F49 F51:F53 F55:F57 F59:F61 F67:F69 F3:F11 F23:F25 F27:F29 F31:F33 F39:F41 T89:T90 F89:F90">
    <cfRule type="cellIs" dxfId="742" priority="1300" stopIfTrue="1" operator="between">
      <formula>0.2</formula>
      <formula>1</formula>
    </cfRule>
    <cfRule type="cellIs" dxfId="741" priority="1301" stopIfTrue="1" operator="between">
      <formula>-0.2</formula>
      <formula>-1</formula>
    </cfRule>
  </conditionalFormatting>
  <conditionalFormatting sqref="E37:F37 E19:F21 J19:J21 E43:F45 E47:F49 E51:F53 E55:F57 E59:F61 E67:F69 E3:F11 J23:J25 E23:F25 E27:F29 J27:J29 J31:J33 E31:F33 E39:F41">
    <cfRule type="cellIs" dxfId="740" priority="1297" stopIfTrue="1" operator="lessThan">
      <formula>-0.1</formula>
    </cfRule>
  </conditionalFormatting>
  <conditionalFormatting sqref="E37:F37 E19:F21 J19:J21 E43:F45 E47:F49 E51:F53 E55:F57 E59:F61 E67:F69 E3:F11 J23:J25 E23:F25 E27:F29 J27:J29 J31:J33 E31:F33 E39:F41">
    <cfRule type="cellIs" dxfId="739" priority="1296" stopIfTrue="1" operator="greaterThan">
      <formula xml:space="preserve"> 0.1</formula>
    </cfRule>
  </conditionalFormatting>
  <conditionalFormatting sqref="F37 F43:F45 F47:F49 F51:F53 F55:F57 F59:F61 F67:F68 F3:F11 F39:F41">
    <cfRule type="cellIs" dxfId="738" priority="1294" stopIfTrue="1" operator="lessThan">
      <formula>-0.2</formula>
    </cfRule>
    <cfRule type="cellIs" dxfId="737" priority="1295" stopIfTrue="1" operator="greaterThan">
      <formula>0.2</formula>
    </cfRule>
  </conditionalFormatting>
  <conditionalFormatting sqref="E37:F37 E43:F45 E47:F49 E51:F53 E55:F57 E59:F61 E67:F69 E3:F11 E39:F41">
    <cfRule type="cellIs" dxfId="736" priority="1293" stopIfTrue="1" operator="lessThan">
      <formula>-0.1</formula>
    </cfRule>
  </conditionalFormatting>
  <conditionalFormatting sqref="E37:F37 E43:F45 E47:F49 E51:F53 E55:F57 E59:F61 E67:F69 E3:F11 E39:F41">
    <cfRule type="cellIs" dxfId="735" priority="1292" stopIfTrue="1" operator="greaterThan">
      <formula xml:space="preserve"> 0.1</formula>
    </cfRule>
  </conditionalFormatting>
  <conditionalFormatting sqref="S69">
    <cfRule type="cellIs" dxfId="734" priority="1290" stopIfTrue="1" operator="between">
      <formula>0.2</formula>
      <formula>1</formula>
    </cfRule>
    <cfRule type="cellIs" dxfId="733" priority="1291" stopIfTrue="1" operator="between">
      <formula>-1</formula>
      <formula>-0.2</formula>
    </cfRule>
  </conditionalFormatting>
  <conditionalFormatting sqref="F69">
    <cfRule type="cellIs" dxfId="732" priority="1288" stopIfTrue="1" operator="lessThan">
      <formula>-0.2</formula>
    </cfRule>
    <cfRule type="cellIs" dxfId="731" priority="1289" stopIfTrue="1" operator="greaterThan">
      <formula>0.2</formula>
    </cfRule>
  </conditionalFormatting>
  <conditionalFormatting sqref="F69">
    <cfRule type="cellIs" dxfId="730" priority="1284" stopIfTrue="1" operator="lessThan">
      <formula>-0.2</formula>
    </cfRule>
    <cfRule type="cellIs" dxfId="729" priority="1285" stopIfTrue="1" operator="greaterThan">
      <formula>0.2</formula>
    </cfRule>
  </conditionalFormatting>
  <conditionalFormatting sqref="S69">
    <cfRule type="cellIs" dxfId="728" priority="1280" stopIfTrue="1" operator="between">
      <formula>0.2</formula>
      <formula>1</formula>
    </cfRule>
    <cfRule type="cellIs" dxfId="727" priority="1281" stopIfTrue="1" operator="between">
      <formula>-1</formula>
      <formula>-0.2</formula>
    </cfRule>
  </conditionalFormatting>
  <conditionalFormatting sqref="F69">
    <cfRule type="cellIs" dxfId="726" priority="1278" stopIfTrue="1" operator="lessThan">
      <formula>-0.2</formula>
    </cfRule>
    <cfRule type="cellIs" dxfId="725" priority="1279" stopIfTrue="1" operator="greaterThan">
      <formula>0.2</formula>
    </cfRule>
  </conditionalFormatting>
  <conditionalFormatting sqref="O43:O45 O20:O21 O47:O49 O51:O53 O55:O57 O59:O61 O67:O69 O23:O25 O27:O29 O31:O33">
    <cfRule type="cellIs" dxfId="724" priority="1213" stopIfTrue="1" operator="between">
      <formula>0.1</formula>
      <formula>1</formula>
    </cfRule>
    <cfRule type="cellIs" dxfId="723" priority="1214" stopIfTrue="1" operator="between">
      <formula>-1</formula>
      <formula>-0.1</formula>
    </cfRule>
  </conditionalFormatting>
  <conditionalFormatting sqref="E18:F18">
    <cfRule type="cellIs" dxfId="722" priority="1234" stopIfTrue="1" operator="lessThan">
      <formula>-0.2</formula>
    </cfRule>
    <cfRule type="cellIs" dxfId="721" priority="1235" stopIfTrue="1" operator="greaterThan">
      <formula>0.2</formula>
    </cfRule>
  </conditionalFormatting>
  <conditionalFormatting sqref="O1 O20:O21 O37 O43:O45 O47:O49 O51:O53 O55:O57 O59:O61 O67:O69 O3:O11 O23:O25 O27:O29 O31:O33 O39:O41">
    <cfRule type="cellIs" dxfId="720" priority="1231" stopIfTrue="1" operator="lessThan">
      <formula>0</formula>
    </cfRule>
  </conditionalFormatting>
  <conditionalFormatting sqref="O37 O43:O45 O47:O49 O51:O53 O55:O57 O59:O61 O67:O69 O3:O11 O39:O41">
    <cfRule type="cellIs" dxfId="719" priority="1232" stopIfTrue="1" operator="between">
      <formula>0.1</formula>
      <formula>1</formula>
    </cfRule>
    <cfRule type="cellIs" dxfId="718" priority="1233" stopIfTrue="1" operator="between">
      <formula>-1</formula>
      <formula>-0.1</formula>
    </cfRule>
  </conditionalFormatting>
  <conditionalFormatting sqref="O20:O21 O37 O43:O45 O47:O49 O51:O53 O55:O57 O59:O61 O67:O69 O3:O11 O23:O25 O27:O29 O31:O33 O39:O41">
    <cfRule type="cellIs" dxfId="717" priority="1227" stopIfTrue="1" operator="lessThan">
      <formula>-0.1</formula>
    </cfRule>
    <cfRule type="cellIs" dxfId="716" priority="1228" stopIfTrue="1" operator="greaterThan">
      <formula>0.1</formula>
    </cfRule>
    <cfRule type="cellIs" dxfId="715" priority="1229" stopIfTrue="1" operator="lessThan">
      <formula>-0.1</formula>
    </cfRule>
    <cfRule type="cellIs" dxfId="714" priority="1230" stopIfTrue="1" operator="greaterThan">
      <formula>0.1</formula>
    </cfRule>
  </conditionalFormatting>
  <conditionalFormatting sqref="O37 O43:O45 O47:O49 O51:O53 O55:O57 O59:O61 O67:O68 O3:O11 O39:O41">
    <cfRule type="cellIs" dxfId="713" priority="1219" stopIfTrue="1" operator="between">
      <formula>0.1</formula>
      <formula>1</formula>
    </cfRule>
    <cfRule type="cellIs" dxfId="712" priority="1220" stopIfTrue="1" operator="between">
      <formula>-1</formula>
      <formula>-0.1</formula>
    </cfRule>
  </conditionalFormatting>
  <conditionalFormatting sqref="O37 O43:O45 O47:O49 O51:O53 O55:O57 O59:O61 O67:O68 O3:O11 O39:O41">
    <cfRule type="cellIs" dxfId="711" priority="1215" stopIfTrue="1" operator="lessThan">
      <formula>-0.1</formula>
    </cfRule>
    <cfRule type="cellIs" dxfId="710" priority="1216" stopIfTrue="1" operator="greaterThan">
      <formula>0.1</formula>
    </cfRule>
    <cfRule type="cellIs" dxfId="709" priority="1217" stopIfTrue="1" operator="lessThan">
      <formula>-0.1</formula>
    </cfRule>
    <cfRule type="cellIs" dxfId="708" priority="1218" stopIfTrue="1" operator="greaterThan">
      <formula>0.1</formula>
    </cfRule>
  </conditionalFormatting>
  <conditionalFormatting sqref="O43:O45 O47:O49 O51:O53 O55:O57 O59:O61 O67:O69">
    <cfRule type="cellIs" dxfId="707" priority="1209" stopIfTrue="1" operator="lessThan">
      <formula>-0.1</formula>
    </cfRule>
    <cfRule type="cellIs" dxfId="706" priority="1210" stopIfTrue="1" operator="greaterThan">
      <formula>0.1</formula>
    </cfRule>
    <cfRule type="cellIs" dxfId="705" priority="1211" stopIfTrue="1" operator="lessThan">
      <formula>-0.1</formula>
    </cfRule>
    <cfRule type="cellIs" dxfId="704" priority="1212" stopIfTrue="1" operator="greaterThan">
      <formula>0.1</formula>
    </cfRule>
  </conditionalFormatting>
  <conditionalFormatting sqref="O43:O45 O47:O49 O51:O53 O55:O57 O59:O61 O67:O69">
    <cfRule type="cellIs" dxfId="703" priority="1207" stopIfTrue="1" operator="between">
      <formula>0.1</formula>
      <formula>1</formula>
    </cfRule>
    <cfRule type="cellIs" dxfId="702" priority="1208" stopIfTrue="1" operator="between">
      <formula>-1</formula>
      <formula>-0.1</formula>
    </cfRule>
  </conditionalFormatting>
  <conditionalFormatting sqref="O43:O45 O47:O49 O51:O53 O55:O57 O59:O61 O67:O69">
    <cfRule type="cellIs" dxfId="701" priority="1203" stopIfTrue="1" operator="lessThan">
      <formula>-0.1</formula>
    </cfRule>
    <cfRule type="cellIs" dxfId="700" priority="1204" stopIfTrue="1" operator="greaterThan">
      <formula>0.1</formula>
    </cfRule>
    <cfRule type="cellIs" dxfId="699" priority="1205" stopIfTrue="1" operator="lessThan">
      <formula>-0.1</formula>
    </cfRule>
    <cfRule type="cellIs" dxfId="698" priority="1206" stopIfTrue="1" operator="greaterThan">
      <formula>0.1</formula>
    </cfRule>
  </conditionalFormatting>
  <conditionalFormatting sqref="O43:O45 O47:O49 O51:O53 O55:O57 O59:O61 O67:O69">
    <cfRule type="cellIs" dxfId="697" priority="1201" stopIfTrue="1" operator="between">
      <formula>0.1</formula>
      <formula>1</formula>
    </cfRule>
    <cfRule type="cellIs" dxfId="696" priority="1202" stopIfTrue="1" operator="between">
      <formula>-1</formula>
      <formula>-0.1</formula>
    </cfRule>
  </conditionalFormatting>
  <conditionalFormatting sqref="O43:O45 O47:O49 O51:O53 O55:O57 O59:O61 O67:O69">
    <cfRule type="cellIs" dxfId="695" priority="1197" stopIfTrue="1" operator="lessThan">
      <formula>-0.1</formula>
    </cfRule>
    <cfRule type="cellIs" dxfId="694" priority="1198" stopIfTrue="1" operator="greaterThan">
      <formula>0.1</formula>
    </cfRule>
    <cfRule type="cellIs" dxfId="693" priority="1199" stopIfTrue="1" operator="lessThan">
      <formula>-0.1</formula>
    </cfRule>
    <cfRule type="cellIs" dxfId="692" priority="1200" stopIfTrue="1" operator="greaterThan">
      <formula>0.1</formula>
    </cfRule>
  </conditionalFormatting>
  <conditionalFormatting sqref="J37 J43:J45 J47:J49 J51:J53 J55:J57 J59:J61 J67:J69 J3:J11 J39:J41">
    <cfRule type="cellIs" dxfId="691" priority="1169" stopIfTrue="1" operator="lessThan">
      <formula>-0.1</formula>
    </cfRule>
  </conditionalFormatting>
  <conditionalFormatting sqref="J37 J43:J45 J47:J49 J51:J53 J55:J57 J59:J61 J67:J69 J3:J11 J39:J41">
    <cfRule type="cellIs" dxfId="690" priority="1168" stopIfTrue="1" operator="greaterThan">
      <formula xml:space="preserve"> 0.1</formula>
    </cfRule>
  </conditionalFormatting>
  <conditionalFormatting sqref="J37 J43:J45 J47:J49 J51:J53 J55:J57 J59:J61 J67:J68 J3:J11 J39:J41">
    <cfRule type="cellIs" dxfId="689" priority="1167" stopIfTrue="1" operator="lessThan">
      <formula>-0.1</formula>
    </cfRule>
  </conditionalFormatting>
  <conditionalFormatting sqref="J37 J43:J45 J47:J49 J51:J53 J55:J57 J59:J61 J67:J68 J3:J11 J39:J41">
    <cfRule type="cellIs" dxfId="688" priority="1166" stopIfTrue="1" operator="greaterThan">
      <formula xml:space="preserve"> 0.1</formula>
    </cfRule>
  </conditionalFormatting>
  <conditionalFormatting sqref="J43:J45 J47:J49 J51:J53 J55:J57 J59:J61 J67:J69">
    <cfRule type="cellIs" dxfId="687" priority="1165" stopIfTrue="1" operator="lessThan">
      <formula>-0.1</formula>
    </cfRule>
  </conditionalFormatting>
  <conditionalFormatting sqref="J43:J45 J47:J49 J51:J53 J55:J57 J59:J61 J67:J69">
    <cfRule type="cellIs" dxfId="686" priority="1164" stopIfTrue="1" operator="greaterThan">
      <formula xml:space="preserve"> 0.1</formula>
    </cfRule>
  </conditionalFormatting>
  <conditionalFormatting sqref="J43:J45 J47:J49 J51:J53 J55:J57 J59:J61 J67:J69">
    <cfRule type="cellIs" dxfId="685" priority="1163" stopIfTrue="1" operator="lessThan">
      <formula>-0.1</formula>
    </cfRule>
  </conditionalFormatting>
  <conditionalFormatting sqref="J43:J45 J47:J49 J51:J53 J55:J57 J59:J61 J67:J69">
    <cfRule type="cellIs" dxfId="684" priority="1162" stopIfTrue="1" operator="greaterThan">
      <formula xml:space="preserve"> 0.1</formula>
    </cfRule>
  </conditionalFormatting>
  <conditionalFormatting sqref="J43:J45 J47:J49 J51:J53 J55:J57 J59:J61 J67:J69">
    <cfRule type="cellIs" dxfId="683" priority="1161" stopIfTrue="1" operator="lessThan">
      <formula>-0.1</formula>
    </cfRule>
  </conditionalFormatting>
  <conditionalFormatting sqref="J43:J45 J47:J49 J51:J53 J55:J57 J59:J61 J67:J69">
    <cfRule type="cellIs" dxfId="682" priority="1160" stopIfTrue="1" operator="greaterThan">
      <formula xml:space="preserve"> 0.1</formula>
    </cfRule>
  </conditionalFormatting>
  <conditionalFormatting sqref="J18 Q18 L18:O18">
    <cfRule type="cellIs" dxfId="681" priority="1146" stopIfTrue="1" operator="lessThan">
      <formula>-0.2</formula>
    </cfRule>
    <cfRule type="cellIs" dxfId="680" priority="1147" stopIfTrue="1" operator="greaterThan">
      <formula>0.2</formula>
    </cfRule>
  </conditionalFormatting>
  <conditionalFormatting sqref="U34">
    <cfRule type="cellIs" dxfId="679" priority="1115" stopIfTrue="1" operator="between">
      <formula>0.2</formula>
      <formula>1</formula>
    </cfRule>
    <cfRule type="cellIs" dxfId="678" priority="1116" stopIfTrue="1" operator="between">
      <formula>-1</formula>
      <formula>-0.2</formula>
    </cfRule>
  </conditionalFormatting>
  <conditionalFormatting sqref="S34">
    <cfRule type="cellIs" dxfId="677" priority="1113" stopIfTrue="1" operator="between">
      <formula>0.2</formula>
      <formula>1</formula>
    </cfRule>
    <cfRule type="cellIs" dxfId="676" priority="1114" stopIfTrue="1" operator="between">
      <formula>-1</formula>
      <formula>-0.2</formula>
    </cfRule>
  </conditionalFormatting>
  <conditionalFormatting sqref="S34">
    <cfRule type="cellIs" dxfId="675" priority="1111" stopIfTrue="1" operator="between">
      <formula>0.2</formula>
      <formula>1</formula>
    </cfRule>
    <cfRule type="cellIs" dxfId="674" priority="1112" stopIfTrue="1" operator="between">
      <formula>-1</formula>
      <formula>-0.2</formula>
    </cfRule>
  </conditionalFormatting>
  <conditionalFormatting sqref="F34">
    <cfRule type="cellIs" dxfId="673" priority="1109" stopIfTrue="1" operator="lessThan">
      <formula>-0.2</formula>
    </cfRule>
    <cfRule type="cellIs" dxfId="672" priority="1110" stopIfTrue="1" operator="greaterThan">
      <formula>0.2</formula>
    </cfRule>
  </conditionalFormatting>
  <conditionalFormatting sqref="F34">
    <cfRule type="cellIs" dxfId="671" priority="1107" stopIfTrue="1" operator="between">
      <formula>0.2</formula>
      <formula>1</formula>
    </cfRule>
    <cfRule type="cellIs" dxfId="670" priority="1108" stopIfTrue="1" operator="between">
      <formula>-0.2</formula>
      <formula>-1</formula>
    </cfRule>
  </conditionalFormatting>
  <conditionalFormatting sqref="F34">
    <cfRule type="cellIs" dxfId="669" priority="1105" stopIfTrue="1" operator="lessThan">
      <formula>-0.2</formula>
    </cfRule>
    <cfRule type="cellIs" dxfId="668" priority="1106" stopIfTrue="1" operator="greaterThan">
      <formula>0.2</formula>
    </cfRule>
  </conditionalFormatting>
  <conditionalFormatting sqref="E34:F34">
    <cfRule type="cellIs" dxfId="667" priority="1104" stopIfTrue="1" operator="lessThan">
      <formula>-0.1</formula>
    </cfRule>
  </conditionalFormatting>
  <conditionalFormatting sqref="E34:F34">
    <cfRule type="cellIs" dxfId="666" priority="1103" stopIfTrue="1" operator="greaterThan">
      <formula xml:space="preserve"> 0.1</formula>
    </cfRule>
  </conditionalFormatting>
  <conditionalFormatting sqref="O34">
    <cfRule type="cellIs" dxfId="665" priority="1100" stopIfTrue="1" operator="lessThan">
      <formula>0</formula>
    </cfRule>
  </conditionalFormatting>
  <conditionalFormatting sqref="O34">
    <cfRule type="cellIs" dxfId="664" priority="1101" stopIfTrue="1" operator="between">
      <formula>0.1</formula>
      <formula>1</formula>
    </cfRule>
    <cfRule type="cellIs" dxfId="663" priority="1102" stopIfTrue="1" operator="between">
      <formula>-1</formula>
      <formula>-0.1</formula>
    </cfRule>
  </conditionalFormatting>
  <conditionalFormatting sqref="O34">
    <cfRule type="cellIs" dxfId="662" priority="1096" stopIfTrue="1" operator="lessThan">
      <formula>-0.1</formula>
    </cfRule>
    <cfRule type="cellIs" dxfId="661" priority="1097" stopIfTrue="1" operator="greaterThan">
      <formula>0.1</formula>
    </cfRule>
    <cfRule type="cellIs" dxfId="660" priority="1098" stopIfTrue="1" operator="lessThan">
      <formula>-0.1</formula>
    </cfRule>
    <cfRule type="cellIs" dxfId="659" priority="1099" stopIfTrue="1" operator="greaterThan">
      <formula>0.1</formula>
    </cfRule>
  </conditionalFormatting>
  <conditionalFormatting sqref="O34">
    <cfRule type="cellIs" dxfId="658" priority="1094" stopIfTrue="1" operator="between">
      <formula>0.1</formula>
      <formula>1</formula>
    </cfRule>
    <cfRule type="cellIs" dxfId="657" priority="1095" stopIfTrue="1" operator="between">
      <formula>-1</formula>
      <formula>-0.1</formula>
    </cfRule>
  </conditionalFormatting>
  <conditionalFormatting sqref="O34">
    <cfRule type="cellIs" dxfId="656" priority="1090" stopIfTrue="1" operator="lessThan">
      <formula>-0.1</formula>
    </cfRule>
    <cfRule type="cellIs" dxfId="655" priority="1091" stopIfTrue="1" operator="greaterThan">
      <formula>0.1</formula>
    </cfRule>
    <cfRule type="cellIs" dxfId="654" priority="1092" stopIfTrue="1" operator="lessThan">
      <formula>-0.1</formula>
    </cfRule>
    <cfRule type="cellIs" dxfId="653" priority="1093" stopIfTrue="1" operator="greaterThan">
      <formula>0.1</formula>
    </cfRule>
  </conditionalFormatting>
  <conditionalFormatting sqref="J34">
    <cfRule type="cellIs" dxfId="652" priority="1089" stopIfTrue="1" operator="lessThan">
      <formula>-0.1</formula>
    </cfRule>
  </conditionalFormatting>
  <conditionalFormatting sqref="J34">
    <cfRule type="cellIs" dxfId="651" priority="1088" stopIfTrue="1" operator="greaterThan">
      <formula xml:space="preserve"> 0.1</formula>
    </cfRule>
  </conditionalFormatting>
  <conditionalFormatting sqref="O19">
    <cfRule type="cellIs" dxfId="650" priority="1087" stopIfTrue="1" operator="lessThan">
      <formula>-0.1</formula>
    </cfRule>
  </conditionalFormatting>
  <conditionalFormatting sqref="O19">
    <cfRule type="cellIs" dxfId="649" priority="1086" stopIfTrue="1" operator="greaterThan">
      <formula xml:space="preserve"> 0.1</formula>
    </cfRule>
  </conditionalFormatting>
  <conditionalFormatting sqref="O19">
    <cfRule type="cellIs" dxfId="648" priority="1085" stopIfTrue="1" operator="lessThan">
      <formula>-0.1</formula>
    </cfRule>
  </conditionalFormatting>
  <conditionalFormatting sqref="O19">
    <cfRule type="cellIs" dxfId="647" priority="1084" stopIfTrue="1" operator="greaterThan">
      <formula xml:space="preserve"> 0.1</formula>
    </cfRule>
  </conditionalFormatting>
  <conditionalFormatting sqref="F19">
    <cfRule type="cellIs" dxfId="646" priority="1083" stopIfTrue="1" operator="lessThan">
      <formula>-0.1</formula>
    </cfRule>
  </conditionalFormatting>
  <conditionalFormatting sqref="F19">
    <cfRule type="cellIs" dxfId="645" priority="1082" stopIfTrue="1" operator="greaterThan">
      <formula xml:space="preserve"> 0.1</formula>
    </cfRule>
  </conditionalFormatting>
  <conditionalFormatting sqref="F19">
    <cfRule type="cellIs" dxfId="644" priority="1081" stopIfTrue="1" operator="lessThan">
      <formula>-0.1</formula>
    </cfRule>
  </conditionalFormatting>
  <conditionalFormatting sqref="F19">
    <cfRule type="cellIs" dxfId="643" priority="1080" stopIfTrue="1" operator="greaterThan">
      <formula xml:space="preserve"> 0.1</formula>
    </cfRule>
  </conditionalFormatting>
  <conditionalFormatting sqref="U74">
    <cfRule type="cellIs" dxfId="642" priority="1020" stopIfTrue="1" operator="between">
      <formula>0.2</formula>
      <formula>1</formula>
    </cfRule>
    <cfRule type="cellIs" dxfId="641" priority="1021" stopIfTrue="1" operator="between">
      <formula>-1</formula>
      <formula>-0.2</formula>
    </cfRule>
  </conditionalFormatting>
  <conditionalFormatting sqref="S74">
    <cfRule type="cellIs" dxfId="640" priority="1018" stopIfTrue="1" operator="between">
      <formula>0.2</formula>
      <formula>1</formula>
    </cfRule>
    <cfRule type="cellIs" dxfId="639" priority="1019" stopIfTrue="1" operator="between">
      <formula>-1</formula>
      <formula>-0.2</formula>
    </cfRule>
  </conditionalFormatting>
  <conditionalFormatting sqref="S74">
    <cfRule type="cellIs" dxfId="638" priority="1016" stopIfTrue="1" operator="between">
      <formula>0.2</formula>
      <formula>1</formula>
    </cfRule>
    <cfRule type="cellIs" dxfId="637" priority="1017" stopIfTrue="1" operator="between">
      <formula>-1</formula>
      <formula>-0.2</formula>
    </cfRule>
  </conditionalFormatting>
  <conditionalFormatting sqref="F74">
    <cfRule type="cellIs" dxfId="636" priority="1014" stopIfTrue="1" operator="lessThan">
      <formula>-0.2</formula>
    </cfRule>
    <cfRule type="cellIs" dxfId="635" priority="1015" stopIfTrue="1" operator="greaterThan">
      <formula>0.2</formula>
    </cfRule>
  </conditionalFormatting>
  <conditionalFormatting sqref="F74">
    <cfRule type="cellIs" dxfId="634" priority="1012" stopIfTrue="1" operator="between">
      <formula>0.2</formula>
      <formula>1</formula>
    </cfRule>
    <cfRule type="cellIs" dxfId="633" priority="1013" stopIfTrue="1" operator="between">
      <formula>-0.2</formula>
      <formula>-1</formula>
    </cfRule>
  </conditionalFormatting>
  <conditionalFormatting sqref="F74">
    <cfRule type="cellIs" dxfId="632" priority="1010" stopIfTrue="1" operator="lessThan">
      <formula>-0.2</formula>
    </cfRule>
    <cfRule type="cellIs" dxfId="631" priority="1011" stopIfTrue="1" operator="greaterThan">
      <formula>0.2</formula>
    </cfRule>
  </conditionalFormatting>
  <conditionalFormatting sqref="E74:F74">
    <cfRule type="cellIs" dxfId="630" priority="1009" stopIfTrue="1" operator="lessThan">
      <formula>-0.1</formula>
    </cfRule>
  </conditionalFormatting>
  <conditionalFormatting sqref="E74:F74">
    <cfRule type="cellIs" dxfId="629" priority="1008" stopIfTrue="1" operator="greaterThan">
      <formula xml:space="preserve"> 0.1</formula>
    </cfRule>
  </conditionalFormatting>
  <conditionalFormatting sqref="O74">
    <cfRule type="cellIs" dxfId="628" priority="1005" stopIfTrue="1" operator="lessThan">
      <formula>0</formula>
    </cfRule>
  </conditionalFormatting>
  <conditionalFormatting sqref="O74">
    <cfRule type="cellIs" dxfId="627" priority="1006" stopIfTrue="1" operator="between">
      <formula>0.1</formula>
      <formula>1</formula>
    </cfRule>
    <cfRule type="cellIs" dxfId="626" priority="1007" stopIfTrue="1" operator="between">
      <formula>-1</formula>
      <formula>-0.1</formula>
    </cfRule>
  </conditionalFormatting>
  <conditionalFormatting sqref="O74">
    <cfRule type="cellIs" dxfId="625" priority="1001" stopIfTrue="1" operator="lessThan">
      <formula>-0.1</formula>
    </cfRule>
    <cfRule type="cellIs" dxfId="624" priority="1002" stopIfTrue="1" operator="greaterThan">
      <formula>0.1</formula>
    </cfRule>
    <cfRule type="cellIs" dxfId="623" priority="1003" stopIfTrue="1" operator="lessThan">
      <formula>-0.1</formula>
    </cfRule>
    <cfRule type="cellIs" dxfId="622" priority="1004" stopIfTrue="1" operator="greaterThan">
      <formula>0.1</formula>
    </cfRule>
  </conditionalFormatting>
  <conditionalFormatting sqref="O74">
    <cfRule type="cellIs" dxfId="621" priority="999" stopIfTrue="1" operator="between">
      <formula>0.1</formula>
      <formula>1</formula>
    </cfRule>
    <cfRule type="cellIs" dxfId="620" priority="1000" stopIfTrue="1" operator="between">
      <formula>-1</formula>
      <formula>-0.1</formula>
    </cfRule>
  </conditionalFormatting>
  <conditionalFormatting sqref="O74">
    <cfRule type="cellIs" dxfId="619" priority="995" stopIfTrue="1" operator="lessThan">
      <formula>-0.1</formula>
    </cfRule>
    <cfRule type="cellIs" dxfId="618" priority="996" stopIfTrue="1" operator="greaterThan">
      <formula>0.1</formula>
    </cfRule>
    <cfRule type="cellIs" dxfId="617" priority="997" stopIfTrue="1" operator="lessThan">
      <formula>-0.1</formula>
    </cfRule>
    <cfRule type="cellIs" dxfId="616" priority="998" stopIfTrue="1" operator="greaterThan">
      <formula>0.1</formula>
    </cfRule>
  </conditionalFormatting>
  <conditionalFormatting sqref="J74">
    <cfRule type="cellIs" dxfId="615" priority="994" stopIfTrue="1" operator="lessThan">
      <formula>-0.1</formula>
    </cfRule>
  </conditionalFormatting>
  <conditionalFormatting sqref="J74">
    <cfRule type="cellIs" dxfId="614" priority="993" stopIfTrue="1" operator="greaterThan">
      <formula xml:space="preserve"> 0.1</formula>
    </cfRule>
  </conditionalFormatting>
  <conditionalFormatting sqref="E2:F2">
    <cfRule type="cellIs" dxfId="613" priority="975" stopIfTrue="1" operator="lessThan">
      <formula>-0.2</formula>
    </cfRule>
    <cfRule type="cellIs" dxfId="612" priority="976" stopIfTrue="1" operator="greaterThan">
      <formula>0.2</formula>
    </cfRule>
  </conditionalFormatting>
  <conditionalFormatting sqref="J2 Q2 L2:O2">
    <cfRule type="cellIs" dxfId="611" priority="973" stopIfTrue="1" operator="lessThan">
      <formula>-0.2</formula>
    </cfRule>
    <cfRule type="cellIs" dxfId="610" priority="974" stopIfTrue="1" operator="greaterThan">
      <formula>0.2</formula>
    </cfRule>
  </conditionalFormatting>
  <conditionalFormatting sqref="U16">
    <cfRule type="cellIs" dxfId="609" priority="969" stopIfTrue="1" operator="between">
      <formula>0.2</formula>
      <formula>1</formula>
    </cfRule>
    <cfRule type="cellIs" dxfId="608" priority="970" stopIfTrue="1" operator="between">
      <formula>-1</formula>
      <formula>-0.2</formula>
    </cfRule>
  </conditionalFormatting>
  <conditionalFormatting sqref="S16">
    <cfRule type="cellIs" dxfId="607" priority="967" stopIfTrue="1" operator="between">
      <formula>0.2</formula>
      <formula>1</formula>
    </cfRule>
    <cfRule type="cellIs" dxfId="606" priority="968" stopIfTrue="1" operator="between">
      <formula>-1</formula>
      <formula>-0.2</formula>
    </cfRule>
  </conditionalFormatting>
  <conditionalFormatting sqref="S16">
    <cfRule type="cellIs" dxfId="605" priority="965" stopIfTrue="1" operator="between">
      <formula>0.2</formula>
      <formula>1</formula>
    </cfRule>
    <cfRule type="cellIs" dxfId="604" priority="966" stopIfTrue="1" operator="between">
      <formula>-1</formula>
      <formula>-0.2</formula>
    </cfRule>
  </conditionalFormatting>
  <conditionalFormatting sqref="F16">
    <cfRule type="cellIs" dxfId="603" priority="963" stopIfTrue="1" operator="lessThan">
      <formula>-0.2</formula>
    </cfRule>
    <cfRule type="cellIs" dxfId="602" priority="964" stopIfTrue="1" operator="greaterThan">
      <formula>0.2</formula>
    </cfRule>
  </conditionalFormatting>
  <conditionalFormatting sqref="F16">
    <cfRule type="cellIs" dxfId="601" priority="961" stopIfTrue="1" operator="between">
      <formula>0.2</formula>
      <formula>1</formula>
    </cfRule>
    <cfRule type="cellIs" dxfId="600" priority="962" stopIfTrue="1" operator="between">
      <formula>-0.2</formula>
      <formula>-1</formula>
    </cfRule>
  </conditionalFormatting>
  <conditionalFormatting sqref="F16">
    <cfRule type="cellIs" dxfId="599" priority="959" stopIfTrue="1" operator="lessThan">
      <formula>-0.2</formula>
    </cfRule>
    <cfRule type="cellIs" dxfId="598" priority="960" stopIfTrue="1" operator="greaterThan">
      <formula>0.2</formula>
    </cfRule>
  </conditionalFormatting>
  <conditionalFormatting sqref="E16:F16">
    <cfRule type="cellIs" dxfId="597" priority="958" stopIfTrue="1" operator="lessThan">
      <formula>-0.1</formula>
    </cfRule>
  </conditionalFormatting>
  <conditionalFormatting sqref="E16:F16">
    <cfRule type="cellIs" dxfId="596" priority="957" stopIfTrue="1" operator="greaterThan">
      <formula xml:space="preserve"> 0.1</formula>
    </cfRule>
  </conditionalFormatting>
  <conditionalFormatting sqref="O16">
    <cfRule type="cellIs" dxfId="595" priority="954" stopIfTrue="1" operator="lessThan">
      <formula>0</formula>
    </cfRule>
  </conditionalFormatting>
  <conditionalFormatting sqref="O16">
    <cfRule type="cellIs" dxfId="594" priority="955" stopIfTrue="1" operator="between">
      <formula>0.1</formula>
      <formula>1</formula>
    </cfRule>
    <cfRule type="cellIs" dxfId="593" priority="956" stopIfTrue="1" operator="between">
      <formula>-1</formula>
      <formula>-0.1</formula>
    </cfRule>
  </conditionalFormatting>
  <conditionalFormatting sqref="O16">
    <cfRule type="cellIs" dxfId="592" priority="950" stopIfTrue="1" operator="lessThan">
      <formula>-0.1</formula>
    </cfRule>
    <cfRule type="cellIs" dxfId="591" priority="951" stopIfTrue="1" operator="greaterThan">
      <formula>0.1</formula>
    </cfRule>
    <cfRule type="cellIs" dxfId="590" priority="952" stopIfTrue="1" operator="lessThan">
      <formula>-0.1</formula>
    </cfRule>
    <cfRule type="cellIs" dxfId="589" priority="953" stopIfTrue="1" operator="greaterThan">
      <formula>0.1</formula>
    </cfRule>
  </conditionalFormatting>
  <conditionalFormatting sqref="O16">
    <cfRule type="cellIs" dxfId="588" priority="948" stopIfTrue="1" operator="between">
      <formula>0.1</formula>
      <formula>1</formula>
    </cfRule>
    <cfRule type="cellIs" dxfId="587" priority="949" stopIfTrue="1" operator="between">
      <formula>-1</formula>
      <formula>-0.1</formula>
    </cfRule>
  </conditionalFormatting>
  <conditionalFormatting sqref="O16">
    <cfRule type="cellIs" dxfId="586" priority="944" stopIfTrue="1" operator="lessThan">
      <formula>-0.1</formula>
    </cfRule>
    <cfRule type="cellIs" dxfId="585" priority="945" stopIfTrue="1" operator="greaterThan">
      <formula>0.1</formula>
    </cfRule>
    <cfRule type="cellIs" dxfId="584" priority="946" stopIfTrue="1" operator="lessThan">
      <formula>-0.1</formula>
    </cfRule>
    <cfRule type="cellIs" dxfId="583" priority="947" stopIfTrue="1" operator="greaterThan">
      <formula>0.1</formula>
    </cfRule>
  </conditionalFormatting>
  <conditionalFormatting sqref="J16">
    <cfRule type="cellIs" dxfId="582" priority="943" stopIfTrue="1" operator="lessThan">
      <formula>-0.1</formula>
    </cfRule>
  </conditionalFormatting>
  <conditionalFormatting sqref="J16">
    <cfRule type="cellIs" dxfId="581" priority="942" stopIfTrue="1" operator="greaterThan">
      <formula xml:space="preserve"> 0.1</formula>
    </cfRule>
  </conditionalFormatting>
  <conditionalFormatting sqref="U70">
    <cfRule type="cellIs" dxfId="580" priority="938" stopIfTrue="1" operator="between">
      <formula>0.2</formula>
      <formula>1</formula>
    </cfRule>
    <cfRule type="cellIs" dxfId="579" priority="939" stopIfTrue="1" operator="between">
      <formula>-1</formula>
      <formula>-0.2</formula>
    </cfRule>
  </conditionalFormatting>
  <conditionalFormatting sqref="S70">
    <cfRule type="cellIs" dxfId="578" priority="936" stopIfTrue="1" operator="between">
      <formula>0.2</formula>
      <formula>1</formula>
    </cfRule>
    <cfRule type="cellIs" dxfId="577" priority="937" stopIfTrue="1" operator="between">
      <formula>-1</formula>
      <formula>-0.2</formula>
    </cfRule>
  </conditionalFormatting>
  <conditionalFormatting sqref="S70">
    <cfRule type="cellIs" dxfId="576" priority="934" stopIfTrue="1" operator="between">
      <formula>0.2</formula>
      <formula>1</formula>
    </cfRule>
    <cfRule type="cellIs" dxfId="575" priority="935" stopIfTrue="1" operator="between">
      <formula>-1</formula>
      <formula>-0.2</formula>
    </cfRule>
  </conditionalFormatting>
  <conditionalFormatting sqref="F70">
    <cfRule type="cellIs" dxfId="574" priority="932" stopIfTrue="1" operator="lessThan">
      <formula>-0.2</formula>
    </cfRule>
    <cfRule type="cellIs" dxfId="573" priority="933" stopIfTrue="1" operator="greaterThan">
      <formula>0.2</formula>
    </cfRule>
  </conditionalFormatting>
  <conditionalFormatting sqref="F70">
    <cfRule type="cellIs" dxfId="572" priority="930" stopIfTrue="1" operator="between">
      <formula>0.2</formula>
      <formula>1</formula>
    </cfRule>
    <cfRule type="cellIs" dxfId="571" priority="931" stopIfTrue="1" operator="between">
      <formula>-0.2</formula>
      <formula>-1</formula>
    </cfRule>
  </conditionalFormatting>
  <conditionalFormatting sqref="F70">
    <cfRule type="cellIs" dxfId="570" priority="928" stopIfTrue="1" operator="lessThan">
      <formula>-0.2</formula>
    </cfRule>
    <cfRule type="cellIs" dxfId="569" priority="929" stopIfTrue="1" operator="greaterThan">
      <formula>0.2</formula>
    </cfRule>
  </conditionalFormatting>
  <conditionalFormatting sqref="E70:F70">
    <cfRule type="cellIs" dxfId="568" priority="927" stopIfTrue="1" operator="lessThan">
      <formula>-0.1</formula>
    </cfRule>
  </conditionalFormatting>
  <conditionalFormatting sqref="E70:F70">
    <cfRule type="cellIs" dxfId="567" priority="926" stopIfTrue="1" operator="greaterThan">
      <formula xml:space="preserve"> 0.1</formula>
    </cfRule>
  </conditionalFormatting>
  <conditionalFormatting sqref="O70">
    <cfRule type="cellIs" dxfId="566" priority="923" stopIfTrue="1" operator="lessThan">
      <formula>0</formula>
    </cfRule>
  </conditionalFormatting>
  <conditionalFormatting sqref="O70">
    <cfRule type="cellIs" dxfId="565" priority="924" stopIfTrue="1" operator="between">
      <formula>0.1</formula>
      <formula>1</formula>
    </cfRule>
    <cfRule type="cellIs" dxfId="564" priority="925" stopIfTrue="1" operator="between">
      <formula>-1</formula>
      <formula>-0.1</formula>
    </cfRule>
  </conditionalFormatting>
  <conditionalFormatting sqref="O70">
    <cfRule type="cellIs" dxfId="563" priority="919" stopIfTrue="1" operator="lessThan">
      <formula>-0.1</formula>
    </cfRule>
    <cfRule type="cellIs" dxfId="562" priority="920" stopIfTrue="1" operator="greaterThan">
      <formula>0.1</formula>
    </cfRule>
    <cfRule type="cellIs" dxfId="561" priority="921" stopIfTrue="1" operator="lessThan">
      <formula>-0.1</formula>
    </cfRule>
    <cfRule type="cellIs" dxfId="560" priority="922" stopIfTrue="1" operator="greaterThan">
      <formula>0.1</formula>
    </cfRule>
  </conditionalFormatting>
  <conditionalFormatting sqref="O70">
    <cfRule type="cellIs" dxfId="559" priority="917" stopIfTrue="1" operator="between">
      <formula>0.1</formula>
      <formula>1</formula>
    </cfRule>
    <cfRule type="cellIs" dxfId="558" priority="918" stopIfTrue="1" operator="between">
      <formula>-1</formula>
      <formula>-0.1</formula>
    </cfRule>
  </conditionalFormatting>
  <conditionalFormatting sqref="O70">
    <cfRule type="cellIs" dxfId="557" priority="913" stopIfTrue="1" operator="lessThan">
      <formula>-0.1</formula>
    </cfRule>
    <cfRule type="cellIs" dxfId="556" priority="914" stopIfTrue="1" operator="greaterThan">
      <formula>0.1</formula>
    </cfRule>
    <cfRule type="cellIs" dxfId="555" priority="915" stopIfTrue="1" operator="lessThan">
      <formula>-0.1</formula>
    </cfRule>
    <cfRule type="cellIs" dxfId="554" priority="916" stopIfTrue="1" operator="greaterThan">
      <formula>0.1</formula>
    </cfRule>
  </conditionalFormatting>
  <conditionalFormatting sqref="J70">
    <cfRule type="cellIs" dxfId="553" priority="912" stopIfTrue="1" operator="lessThan">
      <formula>-0.1</formula>
    </cfRule>
  </conditionalFormatting>
  <conditionalFormatting sqref="J70">
    <cfRule type="cellIs" dxfId="552" priority="911" stopIfTrue="1" operator="greaterThan">
      <formula xml:space="preserve"> 0.1</formula>
    </cfRule>
  </conditionalFormatting>
  <conditionalFormatting sqref="U72">
    <cfRule type="cellIs" dxfId="551" priority="907" stopIfTrue="1" operator="between">
      <formula>0.2</formula>
      <formula>1</formula>
    </cfRule>
    <cfRule type="cellIs" dxfId="550" priority="908" stopIfTrue="1" operator="between">
      <formula>-1</formula>
      <formula>-0.2</formula>
    </cfRule>
  </conditionalFormatting>
  <conditionalFormatting sqref="S72">
    <cfRule type="cellIs" dxfId="549" priority="905" stopIfTrue="1" operator="between">
      <formula>0.2</formula>
      <formula>1</formula>
    </cfRule>
    <cfRule type="cellIs" dxfId="548" priority="906" stopIfTrue="1" operator="between">
      <formula>-1</formula>
      <formula>-0.2</formula>
    </cfRule>
  </conditionalFormatting>
  <conditionalFormatting sqref="S72">
    <cfRule type="cellIs" dxfId="547" priority="903" stopIfTrue="1" operator="between">
      <formula>0.2</formula>
      <formula>1</formula>
    </cfRule>
    <cfRule type="cellIs" dxfId="546" priority="904" stopIfTrue="1" operator="between">
      <formula>-1</formula>
      <formula>-0.2</formula>
    </cfRule>
  </conditionalFormatting>
  <conditionalFormatting sqref="F72">
    <cfRule type="cellIs" dxfId="545" priority="901" stopIfTrue="1" operator="lessThan">
      <formula>-0.2</formula>
    </cfRule>
    <cfRule type="cellIs" dxfId="544" priority="902" stopIfTrue="1" operator="greaterThan">
      <formula>0.2</formula>
    </cfRule>
  </conditionalFormatting>
  <conditionalFormatting sqref="F72">
    <cfRule type="cellIs" dxfId="543" priority="899" stopIfTrue="1" operator="between">
      <formula>0.2</formula>
      <formula>1</formula>
    </cfRule>
    <cfRule type="cellIs" dxfId="542" priority="900" stopIfTrue="1" operator="between">
      <formula>-0.2</formula>
      <formula>-1</formula>
    </cfRule>
  </conditionalFormatting>
  <conditionalFormatting sqref="F72">
    <cfRule type="cellIs" dxfId="541" priority="897" stopIfTrue="1" operator="lessThan">
      <formula>-0.2</formula>
    </cfRule>
    <cfRule type="cellIs" dxfId="540" priority="898" stopIfTrue="1" operator="greaterThan">
      <formula>0.2</formula>
    </cfRule>
  </conditionalFormatting>
  <conditionalFormatting sqref="E72:F72">
    <cfRule type="cellIs" dxfId="539" priority="896" stopIfTrue="1" operator="lessThan">
      <formula>-0.1</formula>
    </cfRule>
  </conditionalFormatting>
  <conditionalFormatting sqref="E72:F72">
    <cfRule type="cellIs" dxfId="538" priority="895" stopIfTrue="1" operator="greaterThan">
      <formula xml:space="preserve"> 0.1</formula>
    </cfRule>
  </conditionalFormatting>
  <conditionalFormatting sqref="O72">
    <cfRule type="cellIs" dxfId="537" priority="892" stopIfTrue="1" operator="lessThan">
      <formula>0</formula>
    </cfRule>
  </conditionalFormatting>
  <conditionalFormatting sqref="O72">
    <cfRule type="cellIs" dxfId="536" priority="893" stopIfTrue="1" operator="between">
      <formula>0.1</formula>
      <formula>1</formula>
    </cfRule>
    <cfRule type="cellIs" dxfId="535" priority="894" stopIfTrue="1" operator="between">
      <formula>-1</formula>
      <formula>-0.1</formula>
    </cfRule>
  </conditionalFormatting>
  <conditionalFormatting sqref="O72">
    <cfRule type="cellIs" dxfId="534" priority="888" stopIfTrue="1" operator="lessThan">
      <formula>-0.1</formula>
    </cfRule>
    <cfRule type="cellIs" dxfId="533" priority="889" stopIfTrue="1" operator="greaterThan">
      <formula>0.1</formula>
    </cfRule>
    <cfRule type="cellIs" dxfId="532" priority="890" stopIfTrue="1" operator="lessThan">
      <formula>-0.1</formula>
    </cfRule>
    <cfRule type="cellIs" dxfId="531" priority="891" stopIfTrue="1" operator="greaterThan">
      <formula>0.1</formula>
    </cfRule>
  </conditionalFormatting>
  <conditionalFormatting sqref="O72">
    <cfRule type="cellIs" dxfId="530" priority="886" stopIfTrue="1" operator="between">
      <formula>0.1</formula>
      <formula>1</formula>
    </cfRule>
    <cfRule type="cellIs" dxfId="529" priority="887" stopIfTrue="1" operator="between">
      <formula>-1</formula>
      <formula>-0.1</formula>
    </cfRule>
  </conditionalFormatting>
  <conditionalFormatting sqref="O72">
    <cfRule type="cellIs" dxfId="528" priority="882" stopIfTrue="1" operator="lessThan">
      <formula>-0.1</formula>
    </cfRule>
    <cfRule type="cellIs" dxfId="527" priority="883" stopIfTrue="1" operator="greaterThan">
      <formula>0.1</formula>
    </cfRule>
    <cfRule type="cellIs" dxfId="526" priority="884" stopIfTrue="1" operator="lessThan">
      <formula>-0.1</formula>
    </cfRule>
    <cfRule type="cellIs" dxfId="525" priority="885" stopIfTrue="1" operator="greaterThan">
      <formula>0.1</formula>
    </cfRule>
  </conditionalFormatting>
  <conditionalFormatting sqref="J72">
    <cfRule type="cellIs" dxfId="524" priority="881" stopIfTrue="1" operator="lessThan">
      <formula>-0.1</formula>
    </cfRule>
  </conditionalFormatting>
  <conditionalFormatting sqref="J72">
    <cfRule type="cellIs" dxfId="523" priority="880" stopIfTrue="1" operator="greaterThan">
      <formula xml:space="preserve"> 0.1</formula>
    </cfRule>
  </conditionalFormatting>
  <conditionalFormatting sqref="E36:F36">
    <cfRule type="cellIs" dxfId="522" priority="879" stopIfTrue="1" operator="lessThan">
      <formula>-0.1</formula>
    </cfRule>
  </conditionalFormatting>
  <conditionalFormatting sqref="E36:F36">
    <cfRule type="cellIs" dxfId="521" priority="878" stopIfTrue="1" operator="greaterThan">
      <formula xml:space="preserve"> 0.1</formula>
    </cfRule>
  </conditionalFormatting>
  <conditionalFormatting sqref="E36:F36">
    <cfRule type="cellIs" dxfId="520" priority="877" stopIfTrue="1" operator="lessThan">
      <formula>-0.1</formula>
    </cfRule>
  </conditionalFormatting>
  <conditionalFormatting sqref="E36:F36">
    <cfRule type="cellIs" dxfId="519" priority="876" stopIfTrue="1" operator="greaterThan">
      <formula xml:space="preserve"> 0.1</formula>
    </cfRule>
  </conditionalFormatting>
  <conditionalFormatting sqref="J36">
    <cfRule type="cellIs" dxfId="518" priority="875" stopIfTrue="1" operator="lessThan">
      <formula>-0.1</formula>
    </cfRule>
  </conditionalFormatting>
  <conditionalFormatting sqref="J36">
    <cfRule type="cellIs" dxfId="517" priority="874" stopIfTrue="1" operator="greaterThan">
      <formula xml:space="preserve"> 0.1</formula>
    </cfRule>
  </conditionalFormatting>
  <conditionalFormatting sqref="J36">
    <cfRule type="cellIs" dxfId="516" priority="873" stopIfTrue="1" operator="lessThan">
      <formula>-0.1</formula>
    </cfRule>
  </conditionalFormatting>
  <conditionalFormatting sqref="J36">
    <cfRule type="cellIs" dxfId="515" priority="872" stopIfTrue="1" operator="greaterThan">
      <formula xml:space="preserve"> 0.1</formula>
    </cfRule>
  </conditionalFormatting>
  <conditionalFormatting sqref="O36">
    <cfRule type="cellIs" dxfId="514" priority="871" stopIfTrue="1" operator="lessThan">
      <formula>-0.1</formula>
    </cfRule>
  </conditionalFormatting>
  <conditionalFormatting sqref="O36">
    <cfRule type="cellIs" dxfId="513" priority="870" stopIfTrue="1" operator="greaterThan">
      <formula xml:space="preserve"> 0.1</formula>
    </cfRule>
  </conditionalFormatting>
  <conditionalFormatting sqref="O36">
    <cfRule type="cellIs" dxfId="512" priority="869" stopIfTrue="1" operator="lessThan">
      <formula>-0.1</formula>
    </cfRule>
  </conditionalFormatting>
  <conditionalFormatting sqref="O36">
    <cfRule type="cellIs" dxfId="511" priority="868" stopIfTrue="1" operator="greaterThan">
      <formula xml:space="preserve"> 0.1</formula>
    </cfRule>
  </conditionalFormatting>
  <conditionalFormatting sqref="F36">
    <cfRule type="cellIs" dxfId="510" priority="867" stopIfTrue="1" operator="lessThan">
      <formula>-0.1</formula>
    </cfRule>
  </conditionalFormatting>
  <conditionalFormatting sqref="F36">
    <cfRule type="cellIs" dxfId="509" priority="866" stopIfTrue="1" operator="greaterThan">
      <formula xml:space="preserve"> 0.1</formula>
    </cfRule>
  </conditionalFormatting>
  <conditionalFormatting sqref="F36">
    <cfRule type="cellIs" dxfId="508" priority="865" stopIfTrue="1" operator="lessThan">
      <formula>-0.1</formula>
    </cfRule>
  </conditionalFormatting>
  <conditionalFormatting sqref="F36">
    <cfRule type="cellIs" dxfId="507" priority="864" stopIfTrue="1" operator="greaterThan">
      <formula xml:space="preserve"> 0.1</formula>
    </cfRule>
  </conditionalFormatting>
  <conditionalFormatting sqref="R18">
    <cfRule type="cellIs" dxfId="506" priority="826" stopIfTrue="1" operator="lessThan">
      <formula>-0.2</formula>
    </cfRule>
    <cfRule type="cellIs" dxfId="505" priority="827" stopIfTrue="1" operator="greaterThan">
      <formula>0.2</formula>
    </cfRule>
  </conditionalFormatting>
  <conditionalFormatting sqref="R2">
    <cfRule type="cellIs" dxfId="504" priority="824" stopIfTrue="1" operator="lessThan">
      <formula>-0.2</formula>
    </cfRule>
    <cfRule type="cellIs" dxfId="503" priority="825" stopIfTrue="1" operator="greaterThan">
      <formula>0.2</formula>
    </cfRule>
  </conditionalFormatting>
  <conditionalFormatting sqref="O89:O90">
    <cfRule type="cellIs" dxfId="502" priority="821" stopIfTrue="1" operator="lessThan">
      <formula>0</formula>
    </cfRule>
  </conditionalFormatting>
  <conditionalFormatting sqref="U27:U29">
    <cfRule type="cellIs" dxfId="501" priority="817" stopIfTrue="1" operator="between">
      <formula>0.2</formula>
      <formula>1</formula>
    </cfRule>
    <cfRule type="cellIs" dxfId="500" priority="818" stopIfTrue="1" operator="between">
      <formula>-1</formula>
      <formula>-0.2</formula>
    </cfRule>
  </conditionalFormatting>
  <conditionalFormatting sqref="S66">
    <cfRule type="cellIs" dxfId="470" priority="280" stopIfTrue="1" operator="between">
      <formula>0.2</formula>
      <formula>1</formula>
    </cfRule>
    <cfRule type="cellIs" dxfId="469" priority="281" stopIfTrue="1" operator="between">
      <formula>-1</formula>
      <formula>-0.2</formula>
    </cfRule>
  </conditionalFormatting>
  <conditionalFormatting sqref="F66">
    <cfRule type="cellIs" dxfId="468" priority="278" stopIfTrue="1" operator="lessThan">
      <formula>-0.2</formula>
    </cfRule>
    <cfRule type="cellIs" dxfId="467" priority="279" stopIfTrue="1" operator="greaterThan">
      <formula>0.2</formula>
    </cfRule>
  </conditionalFormatting>
  <conditionalFormatting sqref="F66">
    <cfRule type="cellIs" dxfId="466" priority="276" stopIfTrue="1" operator="between">
      <formula>0.2</formula>
      <formula>1</formula>
    </cfRule>
    <cfRule type="cellIs" dxfId="465" priority="277" stopIfTrue="1" operator="between">
      <formula>-0.2</formula>
      <formula>-1</formula>
    </cfRule>
  </conditionalFormatting>
  <conditionalFormatting sqref="E66:F66">
    <cfRule type="cellIs" dxfId="464" priority="275" stopIfTrue="1" operator="lessThan">
      <formula>-0.1</formula>
    </cfRule>
  </conditionalFormatting>
  <conditionalFormatting sqref="E66:F66">
    <cfRule type="cellIs" dxfId="463" priority="274" stopIfTrue="1" operator="greaterThan">
      <formula xml:space="preserve"> 0.1</formula>
    </cfRule>
  </conditionalFormatting>
  <conditionalFormatting sqref="F66">
    <cfRule type="cellIs" dxfId="462" priority="272" stopIfTrue="1" operator="lessThan">
      <formula>-0.2</formula>
    </cfRule>
    <cfRule type="cellIs" dxfId="461" priority="273" stopIfTrue="1" operator="greaterThan">
      <formula>0.2</formula>
    </cfRule>
  </conditionalFormatting>
  <conditionalFormatting sqref="E66:F66">
    <cfRule type="cellIs" dxfId="460" priority="271" stopIfTrue="1" operator="lessThan">
      <formula>-0.1</formula>
    </cfRule>
  </conditionalFormatting>
  <conditionalFormatting sqref="E66:F66">
    <cfRule type="cellIs" dxfId="459" priority="270" stopIfTrue="1" operator="greaterThan">
      <formula xml:space="preserve"> 0.1</formula>
    </cfRule>
  </conditionalFormatting>
  <conditionalFormatting sqref="O66">
    <cfRule type="cellIs" dxfId="458" priority="267" stopIfTrue="1" operator="lessThan">
      <formula>0</formula>
    </cfRule>
  </conditionalFormatting>
  <conditionalFormatting sqref="O66">
    <cfRule type="cellIs" dxfId="457" priority="268" stopIfTrue="1" operator="between">
      <formula>0.1</formula>
      <formula>1</formula>
    </cfRule>
    <cfRule type="cellIs" dxfId="456" priority="269" stopIfTrue="1" operator="between">
      <formula>-1</formula>
      <formula>-0.1</formula>
    </cfRule>
  </conditionalFormatting>
  <conditionalFormatting sqref="O66">
    <cfRule type="cellIs" dxfId="455" priority="263" stopIfTrue="1" operator="lessThan">
      <formula>-0.1</formula>
    </cfRule>
    <cfRule type="cellIs" dxfId="454" priority="264" stopIfTrue="1" operator="greaterThan">
      <formula>0.1</formula>
    </cfRule>
    <cfRule type="cellIs" dxfId="453" priority="265" stopIfTrue="1" operator="lessThan">
      <formula>-0.1</formula>
    </cfRule>
    <cfRule type="cellIs" dxfId="452" priority="266" stopIfTrue="1" operator="greaterThan">
      <formula>0.1</formula>
    </cfRule>
  </conditionalFormatting>
  <conditionalFormatting sqref="O66">
    <cfRule type="cellIs" dxfId="451" priority="261" stopIfTrue="1" operator="between">
      <formula>0.1</formula>
      <formula>1</formula>
    </cfRule>
    <cfRule type="cellIs" dxfId="450" priority="262" stopIfTrue="1" operator="between">
      <formula>-1</formula>
      <formula>-0.1</formula>
    </cfRule>
  </conditionalFormatting>
  <conditionalFormatting sqref="O66">
    <cfRule type="cellIs" dxfId="449" priority="257" stopIfTrue="1" operator="lessThan">
      <formula>-0.1</formula>
    </cfRule>
    <cfRule type="cellIs" dxfId="448" priority="258" stopIfTrue="1" operator="greaterThan">
      <formula>0.1</formula>
    </cfRule>
    <cfRule type="cellIs" dxfId="447" priority="259" stopIfTrue="1" operator="lessThan">
      <formula>-0.1</formula>
    </cfRule>
    <cfRule type="cellIs" dxfId="446" priority="260" stopIfTrue="1" operator="greaterThan">
      <formula>0.1</formula>
    </cfRule>
  </conditionalFormatting>
  <conditionalFormatting sqref="J66">
    <cfRule type="cellIs" dxfId="445" priority="256" stopIfTrue="1" operator="lessThan">
      <formula>-0.1</formula>
    </cfRule>
  </conditionalFormatting>
  <conditionalFormatting sqref="J66">
    <cfRule type="cellIs" dxfId="444" priority="255" stopIfTrue="1" operator="greaterThan">
      <formula xml:space="preserve"> 0.1</formula>
    </cfRule>
  </conditionalFormatting>
  <conditionalFormatting sqref="J66">
    <cfRule type="cellIs" dxfId="443" priority="254" stopIfTrue="1" operator="lessThan">
      <formula>-0.1</formula>
    </cfRule>
  </conditionalFormatting>
  <conditionalFormatting sqref="J66">
    <cfRule type="cellIs" dxfId="442" priority="253" stopIfTrue="1" operator="greaterThan">
      <formula xml:space="preserve"> 0.1</formula>
    </cfRule>
  </conditionalFormatting>
  <conditionalFormatting sqref="S5">
    <cfRule type="cellIs" dxfId="441" priority="570" stopIfTrue="1" operator="between">
      <formula>0.2</formula>
      <formula>1</formula>
    </cfRule>
    <cfRule type="cellIs" dxfId="440" priority="571" stopIfTrue="1" operator="between">
      <formula>-1</formula>
      <formula>-0.2</formula>
    </cfRule>
  </conditionalFormatting>
  <conditionalFormatting sqref="F5">
    <cfRule type="cellIs" dxfId="439" priority="568" stopIfTrue="1" operator="lessThan">
      <formula>-0.2</formula>
    </cfRule>
    <cfRule type="cellIs" dxfId="438" priority="569" stopIfTrue="1" operator="greaterThan">
      <formula>0.2</formula>
    </cfRule>
  </conditionalFormatting>
  <conditionalFormatting sqref="F5">
    <cfRule type="cellIs" dxfId="437" priority="566" stopIfTrue="1" operator="between">
      <formula>0.2</formula>
      <formula>1</formula>
    </cfRule>
    <cfRule type="cellIs" dxfId="436" priority="567" stopIfTrue="1" operator="between">
      <formula>-0.2</formula>
      <formula>-1</formula>
    </cfRule>
  </conditionalFormatting>
  <conditionalFormatting sqref="E5:F5">
    <cfRule type="cellIs" dxfId="435" priority="565" stopIfTrue="1" operator="lessThan">
      <formula>-0.1</formula>
    </cfRule>
  </conditionalFormatting>
  <conditionalFormatting sqref="E5:F5">
    <cfRule type="cellIs" dxfId="434" priority="564" stopIfTrue="1" operator="greaterThan">
      <formula xml:space="preserve"> 0.1</formula>
    </cfRule>
  </conditionalFormatting>
  <conditionalFormatting sqref="F5">
    <cfRule type="cellIs" dxfId="433" priority="562" stopIfTrue="1" operator="lessThan">
      <formula>-0.2</formula>
    </cfRule>
    <cfRule type="cellIs" dxfId="432" priority="563" stopIfTrue="1" operator="greaterThan">
      <formula>0.2</formula>
    </cfRule>
  </conditionalFormatting>
  <conditionalFormatting sqref="E5:F5">
    <cfRule type="cellIs" dxfId="431" priority="561" stopIfTrue="1" operator="lessThan">
      <formula>-0.1</formula>
    </cfRule>
  </conditionalFormatting>
  <conditionalFormatting sqref="E5:F5">
    <cfRule type="cellIs" dxfId="430" priority="560" stopIfTrue="1" operator="greaterThan">
      <formula xml:space="preserve"> 0.1</formula>
    </cfRule>
  </conditionalFormatting>
  <conditionalFormatting sqref="O5">
    <cfRule type="cellIs" dxfId="429" priority="557" stopIfTrue="1" operator="lessThan">
      <formula>0</formula>
    </cfRule>
  </conditionalFormatting>
  <conditionalFormatting sqref="O5">
    <cfRule type="cellIs" dxfId="428" priority="558" stopIfTrue="1" operator="between">
      <formula>0.1</formula>
      <formula>1</formula>
    </cfRule>
    <cfRule type="cellIs" dxfId="427" priority="559" stopIfTrue="1" operator="between">
      <formula>-1</formula>
      <formula>-0.1</formula>
    </cfRule>
  </conditionalFormatting>
  <conditionalFormatting sqref="O5">
    <cfRule type="cellIs" dxfId="426" priority="553" stopIfTrue="1" operator="lessThan">
      <formula>-0.1</formula>
    </cfRule>
    <cfRule type="cellIs" dxfId="425" priority="554" stopIfTrue="1" operator="greaterThan">
      <formula>0.1</formula>
    </cfRule>
    <cfRule type="cellIs" dxfId="424" priority="555" stopIfTrue="1" operator="lessThan">
      <formula>-0.1</formula>
    </cfRule>
    <cfRule type="cellIs" dxfId="423" priority="556" stopIfTrue="1" operator="greaterThan">
      <formula>0.1</formula>
    </cfRule>
  </conditionalFormatting>
  <conditionalFormatting sqref="O5">
    <cfRule type="cellIs" dxfId="422" priority="551" stopIfTrue="1" operator="between">
      <formula>0.1</formula>
      <formula>1</formula>
    </cfRule>
    <cfRule type="cellIs" dxfId="421" priority="552" stopIfTrue="1" operator="between">
      <formula>-1</formula>
      <formula>-0.1</formula>
    </cfRule>
  </conditionalFormatting>
  <conditionalFormatting sqref="O5">
    <cfRule type="cellIs" dxfId="420" priority="547" stopIfTrue="1" operator="lessThan">
      <formula>-0.1</formula>
    </cfRule>
    <cfRule type="cellIs" dxfId="419" priority="548" stopIfTrue="1" operator="greaterThan">
      <formula>0.1</formula>
    </cfRule>
    <cfRule type="cellIs" dxfId="418" priority="549" stopIfTrue="1" operator="lessThan">
      <formula>-0.1</formula>
    </cfRule>
    <cfRule type="cellIs" dxfId="417" priority="550" stopIfTrue="1" operator="greaterThan">
      <formula>0.1</formula>
    </cfRule>
  </conditionalFormatting>
  <conditionalFormatting sqref="J5">
    <cfRule type="cellIs" dxfId="416" priority="546" stopIfTrue="1" operator="lessThan">
      <formula>-0.1</formula>
    </cfRule>
  </conditionalFormatting>
  <conditionalFormatting sqref="J5">
    <cfRule type="cellIs" dxfId="415" priority="545" stopIfTrue="1" operator="greaterThan">
      <formula xml:space="preserve"> 0.1</formula>
    </cfRule>
  </conditionalFormatting>
  <conditionalFormatting sqref="J5">
    <cfRule type="cellIs" dxfId="414" priority="544" stopIfTrue="1" operator="lessThan">
      <formula>-0.1</formula>
    </cfRule>
  </conditionalFormatting>
  <conditionalFormatting sqref="J5">
    <cfRule type="cellIs" dxfId="413" priority="543" stopIfTrue="1" operator="greaterThan">
      <formula xml:space="preserve"> 0.1</formula>
    </cfRule>
  </conditionalFormatting>
  <conditionalFormatting sqref="S22">
    <cfRule type="cellIs" dxfId="412" priority="541" stopIfTrue="1" operator="between">
      <formula>0.2</formula>
      <formula>1</formula>
    </cfRule>
    <cfRule type="cellIs" dxfId="411" priority="542" stopIfTrue="1" operator="between">
      <formula>-1</formula>
      <formula>-0.2</formula>
    </cfRule>
  </conditionalFormatting>
  <conditionalFormatting sqref="F22">
    <cfRule type="cellIs" dxfId="410" priority="539" stopIfTrue="1" operator="lessThan">
      <formula>-0.2</formula>
    </cfRule>
    <cfRule type="cellIs" dxfId="409" priority="540" stopIfTrue="1" operator="greaterThan">
      <formula>0.2</formula>
    </cfRule>
  </conditionalFormatting>
  <conditionalFormatting sqref="F22">
    <cfRule type="cellIs" dxfId="408" priority="537" stopIfTrue="1" operator="between">
      <formula>0.2</formula>
      <formula>1</formula>
    </cfRule>
    <cfRule type="cellIs" dxfId="407" priority="538" stopIfTrue="1" operator="between">
      <formula>-0.2</formula>
      <formula>-1</formula>
    </cfRule>
  </conditionalFormatting>
  <conditionalFormatting sqref="E22:F22">
    <cfRule type="cellIs" dxfId="406" priority="536" stopIfTrue="1" operator="lessThan">
      <formula>-0.1</formula>
    </cfRule>
  </conditionalFormatting>
  <conditionalFormatting sqref="E22:F22">
    <cfRule type="cellIs" dxfId="405" priority="535" stopIfTrue="1" operator="greaterThan">
      <formula xml:space="preserve"> 0.1</formula>
    </cfRule>
  </conditionalFormatting>
  <conditionalFormatting sqref="F22">
    <cfRule type="cellIs" dxfId="404" priority="533" stopIfTrue="1" operator="lessThan">
      <formula>-0.2</formula>
    </cfRule>
    <cfRule type="cellIs" dxfId="403" priority="534" stopIfTrue="1" operator="greaterThan">
      <formula>0.2</formula>
    </cfRule>
  </conditionalFormatting>
  <conditionalFormatting sqref="E22:F22">
    <cfRule type="cellIs" dxfId="402" priority="532" stopIfTrue="1" operator="lessThan">
      <formula>-0.1</formula>
    </cfRule>
  </conditionalFormatting>
  <conditionalFormatting sqref="E22:F22">
    <cfRule type="cellIs" dxfId="401" priority="531" stopIfTrue="1" operator="greaterThan">
      <formula xml:space="preserve"> 0.1</formula>
    </cfRule>
  </conditionalFormatting>
  <conditionalFormatting sqref="O22">
    <cfRule type="cellIs" dxfId="400" priority="528" stopIfTrue="1" operator="lessThan">
      <formula>0</formula>
    </cfRule>
  </conditionalFormatting>
  <conditionalFormatting sqref="O22">
    <cfRule type="cellIs" dxfId="399" priority="529" stopIfTrue="1" operator="between">
      <formula>0.1</formula>
      <formula>1</formula>
    </cfRule>
    <cfRule type="cellIs" dxfId="398" priority="530" stopIfTrue="1" operator="between">
      <formula>-1</formula>
      <formula>-0.1</formula>
    </cfRule>
  </conditionalFormatting>
  <conditionalFormatting sqref="O22">
    <cfRule type="cellIs" dxfId="397" priority="524" stopIfTrue="1" operator="lessThan">
      <formula>-0.1</formula>
    </cfRule>
    <cfRule type="cellIs" dxfId="396" priority="525" stopIfTrue="1" operator="greaterThan">
      <formula>0.1</formula>
    </cfRule>
    <cfRule type="cellIs" dxfId="395" priority="526" stopIfTrue="1" operator="lessThan">
      <formula>-0.1</formula>
    </cfRule>
    <cfRule type="cellIs" dxfId="394" priority="527" stopIfTrue="1" operator="greaterThan">
      <formula>0.1</formula>
    </cfRule>
  </conditionalFormatting>
  <conditionalFormatting sqref="O22">
    <cfRule type="cellIs" dxfId="393" priority="522" stopIfTrue="1" operator="between">
      <formula>0.1</formula>
      <formula>1</formula>
    </cfRule>
    <cfRule type="cellIs" dxfId="392" priority="523" stopIfTrue="1" operator="between">
      <formula>-1</formula>
      <formula>-0.1</formula>
    </cfRule>
  </conditionalFormatting>
  <conditionalFormatting sqref="O22">
    <cfRule type="cellIs" dxfId="391" priority="518" stopIfTrue="1" operator="lessThan">
      <formula>-0.1</formula>
    </cfRule>
    <cfRule type="cellIs" dxfId="390" priority="519" stopIfTrue="1" operator="greaterThan">
      <formula>0.1</formula>
    </cfRule>
    <cfRule type="cellIs" dxfId="389" priority="520" stopIfTrue="1" operator="lessThan">
      <formula>-0.1</formula>
    </cfRule>
    <cfRule type="cellIs" dxfId="388" priority="521" stopIfTrue="1" operator="greaterThan">
      <formula>0.1</formula>
    </cfRule>
  </conditionalFormatting>
  <conditionalFormatting sqref="J22">
    <cfRule type="cellIs" dxfId="387" priority="517" stopIfTrue="1" operator="lessThan">
      <formula>-0.1</formula>
    </cfRule>
  </conditionalFormatting>
  <conditionalFormatting sqref="J22">
    <cfRule type="cellIs" dxfId="386" priority="516" stopIfTrue="1" operator="greaterThan">
      <formula xml:space="preserve"> 0.1</formula>
    </cfRule>
  </conditionalFormatting>
  <conditionalFormatting sqref="J22">
    <cfRule type="cellIs" dxfId="385" priority="515" stopIfTrue="1" operator="lessThan">
      <formula>-0.1</formula>
    </cfRule>
  </conditionalFormatting>
  <conditionalFormatting sqref="J22">
    <cfRule type="cellIs" dxfId="384" priority="514" stopIfTrue="1" operator="greaterThan">
      <formula xml:space="preserve"> 0.1</formula>
    </cfRule>
  </conditionalFormatting>
  <conditionalFormatting sqref="S26">
    <cfRule type="cellIs" dxfId="383" priority="512" stopIfTrue="1" operator="between">
      <formula>0.2</formula>
      <formula>1</formula>
    </cfRule>
    <cfRule type="cellIs" dxfId="382" priority="513" stopIfTrue="1" operator="between">
      <formula>-1</formula>
      <formula>-0.2</formula>
    </cfRule>
  </conditionalFormatting>
  <conditionalFormatting sqref="F26">
    <cfRule type="cellIs" dxfId="381" priority="510" stopIfTrue="1" operator="lessThan">
      <formula>-0.2</formula>
    </cfRule>
    <cfRule type="cellIs" dxfId="380" priority="511" stopIfTrue="1" operator="greaterThan">
      <formula>0.2</formula>
    </cfRule>
  </conditionalFormatting>
  <conditionalFormatting sqref="F26">
    <cfRule type="cellIs" dxfId="379" priority="508" stopIfTrue="1" operator="between">
      <formula>0.2</formula>
      <formula>1</formula>
    </cfRule>
    <cfRule type="cellIs" dxfId="378" priority="509" stopIfTrue="1" operator="between">
      <formula>-0.2</formula>
      <formula>-1</formula>
    </cfRule>
  </conditionalFormatting>
  <conditionalFormatting sqref="E26:F26">
    <cfRule type="cellIs" dxfId="377" priority="507" stopIfTrue="1" operator="lessThan">
      <formula>-0.1</formula>
    </cfRule>
  </conditionalFormatting>
  <conditionalFormatting sqref="E26:F26">
    <cfRule type="cellIs" dxfId="376" priority="506" stopIfTrue="1" operator="greaterThan">
      <formula xml:space="preserve"> 0.1</formula>
    </cfRule>
  </conditionalFormatting>
  <conditionalFormatting sqref="F26">
    <cfRule type="cellIs" dxfId="375" priority="504" stopIfTrue="1" operator="lessThan">
      <formula>-0.2</formula>
    </cfRule>
    <cfRule type="cellIs" dxfId="374" priority="505" stopIfTrue="1" operator="greaterThan">
      <formula>0.2</formula>
    </cfRule>
  </conditionalFormatting>
  <conditionalFormatting sqref="E26:F26">
    <cfRule type="cellIs" dxfId="373" priority="503" stopIfTrue="1" operator="lessThan">
      <formula>-0.1</formula>
    </cfRule>
  </conditionalFormatting>
  <conditionalFormatting sqref="E26:F26">
    <cfRule type="cellIs" dxfId="372" priority="502" stopIfTrue="1" operator="greaterThan">
      <formula xml:space="preserve"> 0.1</formula>
    </cfRule>
  </conditionalFormatting>
  <conditionalFormatting sqref="O26">
    <cfRule type="cellIs" dxfId="371" priority="499" stopIfTrue="1" operator="lessThan">
      <formula>0</formula>
    </cfRule>
  </conditionalFormatting>
  <conditionalFormatting sqref="O26">
    <cfRule type="cellIs" dxfId="370" priority="500" stopIfTrue="1" operator="between">
      <formula>0.1</formula>
      <formula>1</formula>
    </cfRule>
    <cfRule type="cellIs" dxfId="369" priority="501" stopIfTrue="1" operator="between">
      <formula>-1</formula>
      <formula>-0.1</formula>
    </cfRule>
  </conditionalFormatting>
  <conditionalFormatting sqref="O26">
    <cfRule type="cellIs" dxfId="368" priority="495" stopIfTrue="1" operator="lessThan">
      <formula>-0.1</formula>
    </cfRule>
    <cfRule type="cellIs" dxfId="367" priority="496" stopIfTrue="1" operator="greaterThan">
      <formula>0.1</formula>
    </cfRule>
    <cfRule type="cellIs" dxfId="366" priority="497" stopIfTrue="1" operator="lessThan">
      <formula>-0.1</formula>
    </cfRule>
    <cfRule type="cellIs" dxfId="365" priority="498" stopIfTrue="1" operator="greaterThan">
      <formula>0.1</formula>
    </cfRule>
  </conditionalFormatting>
  <conditionalFormatting sqref="O26">
    <cfRule type="cellIs" dxfId="364" priority="493" stopIfTrue="1" operator="between">
      <formula>0.1</formula>
      <formula>1</formula>
    </cfRule>
    <cfRule type="cellIs" dxfId="363" priority="494" stopIfTrue="1" operator="between">
      <formula>-1</formula>
      <formula>-0.1</formula>
    </cfRule>
  </conditionalFormatting>
  <conditionalFormatting sqref="O26">
    <cfRule type="cellIs" dxfId="362" priority="489" stopIfTrue="1" operator="lessThan">
      <formula>-0.1</formula>
    </cfRule>
    <cfRule type="cellIs" dxfId="361" priority="490" stopIfTrue="1" operator="greaterThan">
      <formula>0.1</formula>
    </cfRule>
    <cfRule type="cellIs" dxfId="360" priority="491" stopIfTrue="1" operator="lessThan">
      <formula>-0.1</formula>
    </cfRule>
    <cfRule type="cellIs" dxfId="359" priority="492" stopIfTrue="1" operator="greaterThan">
      <formula>0.1</formula>
    </cfRule>
  </conditionalFormatting>
  <conditionalFormatting sqref="J26">
    <cfRule type="cellIs" dxfId="358" priority="488" stopIfTrue="1" operator="lessThan">
      <formula>-0.1</formula>
    </cfRule>
  </conditionalFormatting>
  <conditionalFormatting sqref="J26">
    <cfRule type="cellIs" dxfId="357" priority="487" stopIfTrue="1" operator="greaterThan">
      <formula xml:space="preserve"> 0.1</formula>
    </cfRule>
  </conditionalFormatting>
  <conditionalFormatting sqref="J26">
    <cfRule type="cellIs" dxfId="356" priority="486" stopIfTrue="1" operator="lessThan">
      <formula>-0.1</formula>
    </cfRule>
  </conditionalFormatting>
  <conditionalFormatting sqref="J26">
    <cfRule type="cellIs" dxfId="355" priority="485" stopIfTrue="1" operator="greaterThan">
      <formula xml:space="preserve"> 0.1</formula>
    </cfRule>
  </conditionalFormatting>
  <conditionalFormatting sqref="S30">
    <cfRule type="cellIs" dxfId="354" priority="483" stopIfTrue="1" operator="between">
      <formula>0.2</formula>
      <formula>1</formula>
    </cfRule>
    <cfRule type="cellIs" dxfId="353" priority="484" stopIfTrue="1" operator="between">
      <formula>-1</formula>
      <formula>-0.2</formula>
    </cfRule>
  </conditionalFormatting>
  <conditionalFormatting sqref="F30">
    <cfRule type="cellIs" dxfId="352" priority="481" stopIfTrue="1" operator="lessThan">
      <formula>-0.2</formula>
    </cfRule>
    <cfRule type="cellIs" dxfId="351" priority="482" stopIfTrue="1" operator="greaterThan">
      <formula>0.2</formula>
    </cfRule>
  </conditionalFormatting>
  <conditionalFormatting sqref="F30">
    <cfRule type="cellIs" dxfId="350" priority="479" stopIfTrue="1" operator="between">
      <formula>0.2</formula>
      <formula>1</formula>
    </cfRule>
    <cfRule type="cellIs" dxfId="349" priority="480" stopIfTrue="1" operator="between">
      <formula>-0.2</formula>
      <formula>-1</formula>
    </cfRule>
  </conditionalFormatting>
  <conditionalFormatting sqref="E30:F30">
    <cfRule type="cellIs" dxfId="348" priority="478" stopIfTrue="1" operator="lessThan">
      <formula>-0.1</formula>
    </cfRule>
  </conditionalFormatting>
  <conditionalFormatting sqref="E30:F30">
    <cfRule type="cellIs" dxfId="347" priority="477" stopIfTrue="1" operator="greaterThan">
      <formula xml:space="preserve"> 0.1</formula>
    </cfRule>
  </conditionalFormatting>
  <conditionalFormatting sqref="F30">
    <cfRule type="cellIs" dxfId="346" priority="475" stopIfTrue="1" operator="lessThan">
      <formula>-0.2</formula>
    </cfRule>
    <cfRule type="cellIs" dxfId="345" priority="476" stopIfTrue="1" operator="greaterThan">
      <formula>0.2</formula>
    </cfRule>
  </conditionalFormatting>
  <conditionalFormatting sqref="E30:F30">
    <cfRule type="cellIs" dxfId="344" priority="474" stopIfTrue="1" operator="lessThan">
      <formula>-0.1</formula>
    </cfRule>
  </conditionalFormatting>
  <conditionalFormatting sqref="E30:F30">
    <cfRule type="cellIs" dxfId="343" priority="473" stopIfTrue="1" operator="greaterThan">
      <formula xml:space="preserve"> 0.1</formula>
    </cfRule>
  </conditionalFormatting>
  <conditionalFormatting sqref="O30">
    <cfRule type="cellIs" dxfId="342" priority="470" stopIfTrue="1" operator="lessThan">
      <formula>0</formula>
    </cfRule>
  </conditionalFormatting>
  <conditionalFormatting sqref="O30">
    <cfRule type="cellIs" dxfId="341" priority="471" stopIfTrue="1" operator="between">
      <formula>0.1</formula>
      <formula>1</formula>
    </cfRule>
    <cfRule type="cellIs" dxfId="340" priority="472" stopIfTrue="1" operator="between">
      <formula>-1</formula>
      <formula>-0.1</formula>
    </cfRule>
  </conditionalFormatting>
  <conditionalFormatting sqref="O30">
    <cfRule type="cellIs" dxfId="339" priority="466" stopIfTrue="1" operator="lessThan">
      <formula>-0.1</formula>
    </cfRule>
    <cfRule type="cellIs" dxfId="338" priority="467" stopIfTrue="1" operator="greaterThan">
      <formula>0.1</formula>
    </cfRule>
    <cfRule type="cellIs" dxfId="337" priority="468" stopIfTrue="1" operator="lessThan">
      <formula>-0.1</formula>
    </cfRule>
    <cfRule type="cellIs" dxfId="336" priority="469" stopIfTrue="1" operator="greaterThan">
      <formula>0.1</formula>
    </cfRule>
  </conditionalFormatting>
  <conditionalFormatting sqref="O30">
    <cfRule type="cellIs" dxfId="335" priority="464" stopIfTrue="1" operator="between">
      <formula>0.1</formula>
      <formula>1</formula>
    </cfRule>
    <cfRule type="cellIs" dxfId="334" priority="465" stopIfTrue="1" operator="between">
      <formula>-1</formula>
      <formula>-0.1</formula>
    </cfRule>
  </conditionalFormatting>
  <conditionalFormatting sqref="O30">
    <cfRule type="cellIs" dxfId="333" priority="460" stopIfTrue="1" operator="lessThan">
      <formula>-0.1</formula>
    </cfRule>
    <cfRule type="cellIs" dxfId="332" priority="461" stopIfTrue="1" operator="greaterThan">
      <formula>0.1</formula>
    </cfRule>
    <cfRule type="cellIs" dxfId="331" priority="462" stopIfTrue="1" operator="lessThan">
      <formula>-0.1</formula>
    </cfRule>
    <cfRule type="cellIs" dxfId="330" priority="463" stopIfTrue="1" operator="greaterThan">
      <formula>0.1</formula>
    </cfRule>
  </conditionalFormatting>
  <conditionalFormatting sqref="J30">
    <cfRule type="cellIs" dxfId="329" priority="459" stopIfTrue="1" operator="lessThan">
      <formula>-0.1</formula>
    </cfRule>
  </conditionalFormatting>
  <conditionalFormatting sqref="J30">
    <cfRule type="cellIs" dxfId="328" priority="458" stopIfTrue="1" operator="greaterThan">
      <formula xml:space="preserve"> 0.1</formula>
    </cfRule>
  </conditionalFormatting>
  <conditionalFormatting sqref="J30">
    <cfRule type="cellIs" dxfId="327" priority="457" stopIfTrue="1" operator="lessThan">
      <formula>-0.1</formula>
    </cfRule>
  </conditionalFormatting>
  <conditionalFormatting sqref="J30">
    <cfRule type="cellIs" dxfId="326" priority="456" stopIfTrue="1" operator="greaterThan">
      <formula xml:space="preserve"> 0.1</formula>
    </cfRule>
  </conditionalFormatting>
  <conditionalFormatting sqref="S38">
    <cfRule type="cellIs" dxfId="325" priority="454" stopIfTrue="1" operator="between">
      <formula>0.2</formula>
      <formula>1</formula>
    </cfRule>
    <cfRule type="cellIs" dxfId="324" priority="455" stopIfTrue="1" operator="between">
      <formula>-1</formula>
      <formula>-0.2</formula>
    </cfRule>
  </conditionalFormatting>
  <conditionalFormatting sqref="F38">
    <cfRule type="cellIs" dxfId="323" priority="452" stopIfTrue="1" operator="lessThan">
      <formula>-0.2</formula>
    </cfRule>
    <cfRule type="cellIs" dxfId="322" priority="453" stopIfTrue="1" operator="greaterThan">
      <formula>0.2</formula>
    </cfRule>
  </conditionalFormatting>
  <conditionalFormatting sqref="F38">
    <cfRule type="cellIs" dxfId="321" priority="450" stopIfTrue="1" operator="between">
      <formula>0.2</formula>
      <formula>1</formula>
    </cfRule>
    <cfRule type="cellIs" dxfId="320" priority="451" stopIfTrue="1" operator="between">
      <formula>-0.2</formula>
      <formula>-1</formula>
    </cfRule>
  </conditionalFormatting>
  <conditionalFormatting sqref="E38:F38">
    <cfRule type="cellIs" dxfId="319" priority="449" stopIfTrue="1" operator="lessThan">
      <formula>-0.1</formula>
    </cfRule>
  </conditionalFormatting>
  <conditionalFormatting sqref="E38:F38">
    <cfRule type="cellIs" dxfId="318" priority="448" stopIfTrue="1" operator="greaterThan">
      <formula xml:space="preserve"> 0.1</formula>
    </cfRule>
  </conditionalFormatting>
  <conditionalFormatting sqref="F38">
    <cfRule type="cellIs" dxfId="317" priority="446" stopIfTrue="1" operator="lessThan">
      <formula>-0.2</formula>
    </cfRule>
    <cfRule type="cellIs" dxfId="316" priority="447" stopIfTrue="1" operator="greaterThan">
      <formula>0.2</formula>
    </cfRule>
  </conditionalFormatting>
  <conditionalFormatting sqref="E38:F38">
    <cfRule type="cellIs" dxfId="315" priority="445" stopIfTrue="1" operator="lessThan">
      <formula>-0.1</formula>
    </cfRule>
  </conditionalFormatting>
  <conditionalFormatting sqref="E38:F38">
    <cfRule type="cellIs" dxfId="314" priority="444" stopIfTrue="1" operator="greaterThan">
      <formula xml:space="preserve"> 0.1</formula>
    </cfRule>
  </conditionalFormatting>
  <conditionalFormatting sqref="O38">
    <cfRule type="cellIs" dxfId="313" priority="441" stopIfTrue="1" operator="lessThan">
      <formula>0</formula>
    </cfRule>
  </conditionalFormatting>
  <conditionalFormatting sqref="O38">
    <cfRule type="cellIs" dxfId="312" priority="442" stopIfTrue="1" operator="between">
      <formula>0.1</formula>
      <formula>1</formula>
    </cfRule>
    <cfRule type="cellIs" dxfId="311" priority="443" stopIfTrue="1" operator="between">
      <formula>-1</formula>
      <formula>-0.1</formula>
    </cfRule>
  </conditionalFormatting>
  <conditionalFormatting sqref="O38">
    <cfRule type="cellIs" dxfId="310" priority="437" stopIfTrue="1" operator="lessThan">
      <formula>-0.1</formula>
    </cfRule>
    <cfRule type="cellIs" dxfId="309" priority="438" stopIfTrue="1" operator="greaterThan">
      <formula>0.1</formula>
    </cfRule>
    <cfRule type="cellIs" dxfId="308" priority="439" stopIfTrue="1" operator="lessThan">
      <formula>-0.1</formula>
    </cfRule>
    <cfRule type="cellIs" dxfId="307" priority="440" stopIfTrue="1" operator="greaterThan">
      <formula>0.1</formula>
    </cfRule>
  </conditionalFormatting>
  <conditionalFormatting sqref="O38">
    <cfRule type="cellIs" dxfId="306" priority="435" stopIfTrue="1" operator="between">
      <formula>0.1</formula>
      <formula>1</formula>
    </cfRule>
    <cfRule type="cellIs" dxfId="305" priority="436" stopIfTrue="1" operator="between">
      <formula>-1</formula>
      <formula>-0.1</formula>
    </cfRule>
  </conditionalFormatting>
  <conditionalFormatting sqref="O38">
    <cfRule type="cellIs" dxfId="304" priority="431" stopIfTrue="1" operator="lessThan">
      <formula>-0.1</formula>
    </cfRule>
    <cfRule type="cellIs" dxfId="303" priority="432" stopIfTrue="1" operator="greaterThan">
      <formula>0.1</formula>
    </cfRule>
    <cfRule type="cellIs" dxfId="302" priority="433" stopIfTrue="1" operator="lessThan">
      <formula>-0.1</formula>
    </cfRule>
    <cfRule type="cellIs" dxfId="301" priority="434" stopIfTrue="1" operator="greaterThan">
      <formula>0.1</formula>
    </cfRule>
  </conditionalFormatting>
  <conditionalFormatting sqref="J38">
    <cfRule type="cellIs" dxfId="300" priority="430" stopIfTrue="1" operator="lessThan">
      <formula>-0.1</formula>
    </cfRule>
  </conditionalFormatting>
  <conditionalFormatting sqref="J38">
    <cfRule type="cellIs" dxfId="299" priority="429" stopIfTrue="1" operator="greaterThan">
      <formula xml:space="preserve"> 0.1</formula>
    </cfRule>
  </conditionalFormatting>
  <conditionalFormatting sqref="J38">
    <cfRule type="cellIs" dxfId="298" priority="428" stopIfTrue="1" operator="lessThan">
      <formula>-0.1</formula>
    </cfRule>
  </conditionalFormatting>
  <conditionalFormatting sqref="J38">
    <cfRule type="cellIs" dxfId="297" priority="427" stopIfTrue="1" operator="greaterThan">
      <formula xml:space="preserve"> 0.1</formula>
    </cfRule>
  </conditionalFormatting>
  <conditionalFormatting sqref="S42">
    <cfRule type="cellIs" dxfId="296" priority="425" stopIfTrue="1" operator="between">
      <formula>0.2</formula>
      <formula>1</formula>
    </cfRule>
    <cfRule type="cellIs" dxfId="295" priority="426" stopIfTrue="1" operator="between">
      <formula>-1</formula>
      <formula>-0.2</formula>
    </cfRule>
  </conditionalFormatting>
  <conditionalFormatting sqref="F42">
    <cfRule type="cellIs" dxfId="294" priority="423" stopIfTrue="1" operator="lessThan">
      <formula>-0.2</formula>
    </cfRule>
    <cfRule type="cellIs" dxfId="293" priority="424" stopIfTrue="1" operator="greaterThan">
      <formula>0.2</formula>
    </cfRule>
  </conditionalFormatting>
  <conditionalFormatting sqref="F42">
    <cfRule type="cellIs" dxfId="292" priority="421" stopIfTrue="1" operator="between">
      <formula>0.2</formula>
      <formula>1</formula>
    </cfRule>
    <cfRule type="cellIs" dxfId="291" priority="422" stopIfTrue="1" operator="between">
      <formula>-0.2</formula>
      <formula>-1</formula>
    </cfRule>
  </conditionalFormatting>
  <conditionalFormatting sqref="E42:F42">
    <cfRule type="cellIs" dxfId="290" priority="420" stopIfTrue="1" operator="lessThan">
      <formula>-0.1</formula>
    </cfRule>
  </conditionalFormatting>
  <conditionalFormatting sqref="E42:F42">
    <cfRule type="cellIs" dxfId="289" priority="419" stopIfTrue="1" operator="greaterThan">
      <formula xml:space="preserve"> 0.1</formula>
    </cfRule>
  </conditionalFormatting>
  <conditionalFormatting sqref="F42">
    <cfRule type="cellIs" dxfId="288" priority="417" stopIfTrue="1" operator="lessThan">
      <formula>-0.2</formula>
    </cfRule>
    <cfRule type="cellIs" dxfId="287" priority="418" stopIfTrue="1" operator="greaterThan">
      <formula>0.2</formula>
    </cfRule>
  </conditionalFormatting>
  <conditionalFormatting sqref="E42:F42">
    <cfRule type="cellIs" dxfId="286" priority="416" stopIfTrue="1" operator="lessThan">
      <formula>-0.1</formula>
    </cfRule>
  </conditionalFormatting>
  <conditionalFormatting sqref="E42:F42">
    <cfRule type="cellIs" dxfId="285" priority="415" stopIfTrue="1" operator="greaterThan">
      <formula xml:space="preserve"> 0.1</formula>
    </cfRule>
  </conditionalFormatting>
  <conditionalFormatting sqref="O42">
    <cfRule type="cellIs" dxfId="284" priority="412" stopIfTrue="1" operator="lessThan">
      <formula>0</formula>
    </cfRule>
  </conditionalFormatting>
  <conditionalFormatting sqref="O42">
    <cfRule type="cellIs" dxfId="283" priority="413" stopIfTrue="1" operator="between">
      <formula>0.1</formula>
      <formula>1</formula>
    </cfRule>
    <cfRule type="cellIs" dxfId="282" priority="414" stopIfTrue="1" operator="between">
      <formula>-1</formula>
      <formula>-0.1</formula>
    </cfRule>
  </conditionalFormatting>
  <conditionalFormatting sqref="O42">
    <cfRule type="cellIs" dxfId="281" priority="408" stopIfTrue="1" operator="lessThan">
      <formula>-0.1</formula>
    </cfRule>
    <cfRule type="cellIs" dxfId="280" priority="409" stopIfTrue="1" operator="greaterThan">
      <formula>0.1</formula>
    </cfRule>
    <cfRule type="cellIs" dxfId="279" priority="410" stopIfTrue="1" operator="lessThan">
      <formula>-0.1</formula>
    </cfRule>
    <cfRule type="cellIs" dxfId="278" priority="411" stopIfTrue="1" operator="greaterThan">
      <formula>0.1</formula>
    </cfRule>
  </conditionalFormatting>
  <conditionalFormatting sqref="O42">
    <cfRule type="cellIs" dxfId="277" priority="406" stopIfTrue="1" operator="between">
      <formula>0.1</formula>
      <formula>1</formula>
    </cfRule>
    <cfRule type="cellIs" dxfId="276" priority="407" stopIfTrue="1" operator="between">
      <formula>-1</formula>
      <formula>-0.1</formula>
    </cfRule>
  </conditionalFormatting>
  <conditionalFormatting sqref="O42">
    <cfRule type="cellIs" dxfId="275" priority="402" stopIfTrue="1" operator="lessThan">
      <formula>-0.1</formula>
    </cfRule>
    <cfRule type="cellIs" dxfId="274" priority="403" stopIfTrue="1" operator="greaterThan">
      <formula>0.1</formula>
    </cfRule>
    <cfRule type="cellIs" dxfId="273" priority="404" stopIfTrue="1" operator="lessThan">
      <formula>-0.1</formula>
    </cfRule>
    <cfRule type="cellIs" dxfId="272" priority="405" stopIfTrue="1" operator="greaterThan">
      <formula>0.1</formula>
    </cfRule>
  </conditionalFormatting>
  <conditionalFormatting sqref="J42">
    <cfRule type="cellIs" dxfId="271" priority="401" stopIfTrue="1" operator="lessThan">
      <formula>-0.1</formula>
    </cfRule>
  </conditionalFormatting>
  <conditionalFormatting sqref="J42">
    <cfRule type="cellIs" dxfId="270" priority="400" stopIfTrue="1" operator="greaterThan">
      <formula xml:space="preserve"> 0.1</formula>
    </cfRule>
  </conditionalFormatting>
  <conditionalFormatting sqref="J42">
    <cfRule type="cellIs" dxfId="269" priority="399" stopIfTrue="1" operator="lessThan">
      <formula>-0.1</formula>
    </cfRule>
  </conditionalFormatting>
  <conditionalFormatting sqref="J42">
    <cfRule type="cellIs" dxfId="268" priority="398" stopIfTrue="1" operator="greaterThan">
      <formula xml:space="preserve"> 0.1</formula>
    </cfRule>
  </conditionalFormatting>
  <conditionalFormatting sqref="S46">
    <cfRule type="cellIs" dxfId="267" priority="396" stopIfTrue="1" operator="between">
      <formula>0.2</formula>
      <formula>1</formula>
    </cfRule>
    <cfRule type="cellIs" dxfId="266" priority="397" stopIfTrue="1" operator="between">
      <formula>-1</formula>
      <formula>-0.2</formula>
    </cfRule>
  </conditionalFormatting>
  <conditionalFormatting sqref="F46">
    <cfRule type="cellIs" dxfId="265" priority="394" stopIfTrue="1" operator="lessThan">
      <formula>-0.2</formula>
    </cfRule>
    <cfRule type="cellIs" dxfId="264" priority="395" stopIfTrue="1" operator="greaterThan">
      <formula>0.2</formula>
    </cfRule>
  </conditionalFormatting>
  <conditionalFormatting sqref="F46">
    <cfRule type="cellIs" dxfId="263" priority="392" stopIfTrue="1" operator="between">
      <formula>0.2</formula>
      <formula>1</formula>
    </cfRule>
    <cfRule type="cellIs" dxfId="262" priority="393" stopIfTrue="1" operator="between">
      <formula>-0.2</formula>
      <formula>-1</formula>
    </cfRule>
  </conditionalFormatting>
  <conditionalFormatting sqref="E46:F46">
    <cfRule type="cellIs" dxfId="261" priority="391" stopIfTrue="1" operator="lessThan">
      <formula>-0.1</formula>
    </cfRule>
  </conditionalFormatting>
  <conditionalFormatting sqref="E46:F46">
    <cfRule type="cellIs" dxfId="260" priority="390" stopIfTrue="1" operator="greaterThan">
      <formula xml:space="preserve"> 0.1</formula>
    </cfRule>
  </conditionalFormatting>
  <conditionalFormatting sqref="F46">
    <cfRule type="cellIs" dxfId="259" priority="388" stopIfTrue="1" operator="lessThan">
      <formula>-0.2</formula>
    </cfRule>
    <cfRule type="cellIs" dxfId="258" priority="389" stopIfTrue="1" operator="greaterThan">
      <formula>0.2</formula>
    </cfRule>
  </conditionalFormatting>
  <conditionalFormatting sqref="E46:F46">
    <cfRule type="cellIs" dxfId="257" priority="387" stopIfTrue="1" operator="lessThan">
      <formula>-0.1</formula>
    </cfRule>
  </conditionalFormatting>
  <conditionalFormatting sqref="E46:F46">
    <cfRule type="cellIs" dxfId="256" priority="386" stopIfTrue="1" operator="greaterThan">
      <formula xml:space="preserve"> 0.1</formula>
    </cfRule>
  </conditionalFormatting>
  <conditionalFormatting sqref="O46">
    <cfRule type="cellIs" dxfId="255" priority="383" stopIfTrue="1" operator="lessThan">
      <formula>0</formula>
    </cfRule>
  </conditionalFormatting>
  <conditionalFormatting sqref="O46">
    <cfRule type="cellIs" dxfId="254" priority="384" stopIfTrue="1" operator="between">
      <formula>0.1</formula>
      <formula>1</formula>
    </cfRule>
    <cfRule type="cellIs" dxfId="253" priority="385" stopIfTrue="1" operator="between">
      <formula>-1</formula>
      <formula>-0.1</formula>
    </cfRule>
  </conditionalFormatting>
  <conditionalFormatting sqref="O46">
    <cfRule type="cellIs" dxfId="252" priority="379" stopIfTrue="1" operator="lessThan">
      <formula>-0.1</formula>
    </cfRule>
    <cfRule type="cellIs" dxfId="251" priority="380" stopIfTrue="1" operator="greaterThan">
      <formula>0.1</formula>
    </cfRule>
    <cfRule type="cellIs" dxfId="250" priority="381" stopIfTrue="1" operator="lessThan">
      <formula>-0.1</formula>
    </cfRule>
    <cfRule type="cellIs" dxfId="249" priority="382" stopIfTrue="1" operator="greaterThan">
      <formula>0.1</formula>
    </cfRule>
  </conditionalFormatting>
  <conditionalFormatting sqref="O46">
    <cfRule type="cellIs" dxfId="248" priority="377" stopIfTrue="1" operator="between">
      <formula>0.1</formula>
      <formula>1</formula>
    </cfRule>
    <cfRule type="cellIs" dxfId="247" priority="378" stopIfTrue="1" operator="between">
      <formula>-1</formula>
      <formula>-0.1</formula>
    </cfRule>
  </conditionalFormatting>
  <conditionalFormatting sqref="O46">
    <cfRule type="cellIs" dxfId="246" priority="373" stopIfTrue="1" operator="lessThan">
      <formula>-0.1</formula>
    </cfRule>
    <cfRule type="cellIs" dxfId="245" priority="374" stopIfTrue="1" operator="greaterThan">
      <formula>0.1</formula>
    </cfRule>
    <cfRule type="cellIs" dxfId="244" priority="375" stopIfTrue="1" operator="lessThan">
      <formula>-0.1</formula>
    </cfRule>
    <cfRule type="cellIs" dxfId="243" priority="376" stopIfTrue="1" operator="greaterThan">
      <formula>0.1</formula>
    </cfRule>
  </conditionalFormatting>
  <conditionalFormatting sqref="J46">
    <cfRule type="cellIs" dxfId="242" priority="372" stopIfTrue="1" operator="lessThan">
      <formula>-0.1</formula>
    </cfRule>
  </conditionalFormatting>
  <conditionalFormatting sqref="J46">
    <cfRule type="cellIs" dxfId="241" priority="371" stopIfTrue="1" operator="greaterThan">
      <formula xml:space="preserve"> 0.1</formula>
    </cfRule>
  </conditionalFormatting>
  <conditionalFormatting sqref="J46">
    <cfRule type="cellIs" dxfId="240" priority="370" stopIfTrue="1" operator="lessThan">
      <formula>-0.1</formula>
    </cfRule>
  </conditionalFormatting>
  <conditionalFormatting sqref="J46">
    <cfRule type="cellIs" dxfId="239" priority="369" stopIfTrue="1" operator="greaterThan">
      <formula xml:space="preserve"> 0.1</formula>
    </cfRule>
  </conditionalFormatting>
  <conditionalFormatting sqref="S50">
    <cfRule type="cellIs" dxfId="238" priority="367" stopIfTrue="1" operator="between">
      <formula>0.2</formula>
      <formula>1</formula>
    </cfRule>
    <cfRule type="cellIs" dxfId="237" priority="368" stopIfTrue="1" operator="between">
      <formula>-1</formula>
      <formula>-0.2</formula>
    </cfRule>
  </conditionalFormatting>
  <conditionalFormatting sqref="F50">
    <cfRule type="cellIs" dxfId="236" priority="365" stopIfTrue="1" operator="lessThan">
      <formula>-0.2</formula>
    </cfRule>
    <cfRule type="cellIs" dxfId="235" priority="366" stopIfTrue="1" operator="greaterThan">
      <formula>0.2</formula>
    </cfRule>
  </conditionalFormatting>
  <conditionalFormatting sqref="F50">
    <cfRule type="cellIs" dxfId="234" priority="363" stopIfTrue="1" operator="between">
      <formula>0.2</formula>
      <formula>1</formula>
    </cfRule>
    <cfRule type="cellIs" dxfId="233" priority="364" stopIfTrue="1" operator="between">
      <formula>-0.2</formula>
      <formula>-1</formula>
    </cfRule>
  </conditionalFormatting>
  <conditionalFormatting sqref="E50:F50">
    <cfRule type="cellIs" dxfId="232" priority="362" stopIfTrue="1" operator="lessThan">
      <formula>-0.1</formula>
    </cfRule>
  </conditionalFormatting>
  <conditionalFormatting sqref="E50:F50">
    <cfRule type="cellIs" dxfId="231" priority="361" stopIfTrue="1" operator="greaterThan">
      <formula xml:space="preserve"> 0.1</formula>
    </cfRule>
  </conditionalFormatting>
  <conditionalFormatting sqref="F50">
    <cfRule type="cellIs" dxfId="230" priority="359" stopIfTrue="1" operator="lessThan">
      <formula>-0.2</formula>
    </cfRule>
    <cfRule type="cellIs" dxfId="229" priority="360" stopIfTrue="1" operator="greaterThan">
      <formula>0.2</formula>
    </cfRule>
  </conditionalFormatting>
  <conditionalFormatting sqref="E50:F50">
    <cfRule type="cellIs" dxfId="228" priority="358" stopIfTrue="1" operator="lessThan">
      <formula>-0.1</formula>
    </cfRule>
  </conditionalFormatting>
  <conditionalFormatting sqref="E50:F50">
    <cfRule type="cellIs" dxfId="227" priority="357" stopIfTrue="1" operator="greaterThan">
      <formula xml:space="preserve"> 0.1</formula>
    </cfRule>
  </conditionalFormatting>
  <conditionalFormatting sqref="O50">
    <cfRule type="cellIs" dxfId="226" priority="354" stopIfTrue="1" operator="lessThan">
      <formula>0</formula>
    </cfRule>
  </conditionalFormatting>
  <conditionalFormatting sqref="O50">
    <cfRule type="cellIs" dxfId="225" priority="355" stopIfTrue="1" operator="between">
      <formula>0.1</formula>
      <formula>1</formula>
    </cfRule>
    <cfRule type="cellIs" dxfId="224" priority="356" stopIfTrue="1" operator="between">
      <formula>-1</formula>
      <formula>-0.1</formula>
    </cfRule>
  </conditionalFormatting>
  <conditionalFormatting sqref="O50">
    <cfRule type="cellIs" dxfId="223" priority="350" stopIfTrue="1" operator="lessThan">
      <formula>-0.1</formula>
    </cfRule>
    <cfRule type="cellIs" dxfId="222" priority="351" stopIfTrue="1" operator="greaterThan">
      <formula>0.1</formula>
    </cfRule>
    <cfRule type="cellIs" dxfId="221" priority="352" stopIfTrue="1" operator="lessThan">
      <formula>-0.1</formula>
    </cfRule>
    <cfRule type="cellIs" dxfId="220" priority="353" stopIfTrue="1" operator="greaterThan">
      <formula>0.1</formula>
    </cfRule>
  </conditionalFormatting>
  <conditionalFormatting sqref="O50">
    <cfRule type="cellIs" dxfId="219" priority="348" stopIfTrue="1" operator="between">
      <formula>0.1</formula>
      <formula>1</formula>
    </cfRule>
    <cfRule type="cellIs" dxfId="218" priority="349" stopIfTrue="1" operator="between">
      <formula>-1</formula>
      <formula>-0.1</formula>
    </cfRule>
  </conditionalFormatting>
  <conditionalFormatting sqref="O50">
    <cfRule type="cellIs" dxfId="217" priority="344" stopIfTrue="1" operator="lessThan">
      <formula>-0.1</formula>
    </cfRule>
    <cfRule type="cellIs" dxfId="216" priority="345" stopIfTrue="1" operator="greaterThan">
      <formula>0.1</formula>
    </cfRule>
    <cfRule type="cellIs" dxfId="215" priority="346" stopIfTrue="1" operator="lessThan">
      <formula>-0.1</formula>
    </cfRule>
    <cfRule type="cellIs" dxfId="214" priority="347" stopIfTrue="1" operator="greaterThan">
      <formula>0.1</formula>
    </cfRule>
  </conditionalFormatting>
  <conditionalFormatting sqref="J50">
    <cfRule type="cellIs" dxfId="213" priority="343" stopIfTrue="1" operator="lessThan">
      <formula>-0.1</formula>
    </cfRule>
  </conditionalFormatting>
  <conditionalFormatting sqref="J50">
    <cfRule type="cellIs" dxfId="212" priority="342" stopIfTrue="1" operator="greaterThan">
      <formula xml:space="preserve"> 0.1</formula>
    </cfRule>
  </conditionalFormatting>
  <conditionalFormatting sqref="J50">
    <cfRule type="cellIs" dxfId="211" priority="341" stopIfTrue="1" operator="lessThan">
      <formula>-0.1</formula>
    </cfRule>
  </conditionalFormatting>
  <conditionalFormatting sqref="J50">
    <cfRule type="cellIs" dxfId="210" priority="340" stopIfTrue="1" operator="greaterThan">
      <formula xml:space="preserve"> 0.1</formula>
    </cfRule>
  </conditionalFormatting>
  <conditionalFormatting sqref="S54">
    <cfRule type="cellIs" dxfId="209" priority="338" stopIfTrue="1" operator="between">
      <formula>0.2</formula>
      <formula>1</formula>
    </cfRule>
    <cfRule type="cellIs" dxfId="208" priority="339" stopIfTrue="1" operator="between">
      <formula>-1</formula>
      <formula>-0.2</formula>
    </cfRule>
  </conditionalFormatting>
  <conditionalFormatting sqref="F54">
    <cfRule type="cellIs" dxfId="207" priority="336" stopIfTrue="1" operator="lessThan">
      <formula>-0.2</formula>
    </cfRule>
    <cfRule type="cellIs" dxfId="206" priority="337" stopIfTrue="1" operator="greaterThan">
      <formula>0.2</formula>
    </cfRule>
  </conditionalFormatting>
  <conditionalFormatting sqref="F54">
    <cfRule type="cellIs" dxfId="205" priority="334" stopIfTrue="1" operator="between">
      <formula>0.2</formula>
      <formula>1</formula>
    </cfRule>
    <cfRule type="cellIs" dxfId="204" priority="335" stopIfTrue="1" operator="between">
      <formula>-0.2</formula>
      <formula>-1</formula>
    </cfRule>
  </conditionalFormatting>
  <conditionalFormatting sqref="E54:F54">
    <cfRule type="cellIs" dxfId="203" priority="333" stopIfTrue="1" operator="lessThan">
      <formula>-0.1</formula>
    </cfRule>
  </conditionalFormatting>
  <conditionalFormatting sqref="E54:F54">
    <cfRule type="cellIs" dxfId="202" priority="332" stopIfTrue="1" operator="greaterThan">
      <formula xml:space="preserve"> 0.1</formula>
    </cfRule>
  </conditionalFormatting>
  <conditionalFormatting sqref="F54">
    <cfRule type="cellIs" dxfId="201" priority="330" stopIfTrue="1" operator="lessThan">
      <formula>-0.2</formula>
    </cfRule>
    <cfRule type="cellIs" dxfId="200" priority="331" stopIfTrue="1" operator="greaterThan">
      <formula>0.2</formula>
    </cfRule>
  </conditionalFormatting>
  <conditionalFormatting sqref="E54:F54">
    <cfRule type="cellIs" dxfId="199" priority="329" stopIfTrue="1" operator="lessThan">
      <formula>-0.1</formula>
    </cfRule>
  </conditionalFormatting>
  <conditionalFormatting sqref="E54:F54">
    <cfRule type="cellIs" dxfId="198" priority="328" stopIfTrue="1" operator="greaterThan">
      <formula xml:space="preserve"> 0.1</formula>
    </cfRule>
  </conditionalFormatting>
  <conditionalFormatting sqref="O54">
    <cfRule type="cellIs" dxfId="197" priority="325" stopIfTrue="1" operator="lessThan">
      <formula>0</formula>
    </cfRule>
  </conditionalFormatting>
  <conditionalFormatting sqref="O54">
    <cfRule type="cellIs" dxfId="196" priority="326" stopIfTrue="1" operator="between">
      <formula>0.1</formula>
      <formula>1</formula>
    </cfRule>
    <cfRule type="cellIs" dxfId="195" priority="327" stopIfTrue="1" operator="between">
      <formula>-1</formula>
      <formula>-0.1</formula>
    </cfRule>
  </conditionalFormatting>
  <conditionalFormatting sqref="O54">
    <cfRule type="cellIs" dxfId="194" priority="321" stopIfTrue="1" operator="lessThan">
      <formula>-0.1</formula>
    </cfRule>
    <cfRule type="cellIs" dxfId="193" priority="322" stopIfTrue="1" operator="greaterThan">
      <formula>0.1</formula>
    </cfRule>
    <cfRule type="cellIs" dxfId="192" priority="323" stopIfTrue="1" operator="lessThan">
      <formula>-0.1</formula>
    </cfRule>
    <cfRule type="cellIs" dxfId="191" priority="324" stopIfTrue="1" operator="greaterThan">
      <formula>0.1</formula>
    </cfRule>
  </conditionalFormatting>
  <conditionalFormatting sqref="O54">
    <cfRule type="cellIs" dxfId="190" priority="319" stopIfTrue="1" operator="between">
      <formula>0.1</formula>
      <formula>1</formula>
    </cfRule>
    <cfRule type="cellIs" dxfId="189" priority="320" stopIfTrue="1" operator="between">
      <formula>-1</formula>
      <formula>-0.1</formula>
    </cfRule>
  </conditionalFormatting>
  <conditionalFormatting sqref="O54">
    <cfRule type="cellIs" dxfId="188" priority="315" stopIfTrue="1" operator="lessThan">
      <formula>-0.1</formula>
    </cfRule>
    <cfRule type="cellIs" dxfId="187" priority="316" stopIfTrue="1" operator="greaterThan">
      <formula>0.1</formula>
    </cfRule>
    <cfRule type="cellIs" dxfId="186" priority="317" stopIfTrue="1" operator="lessThan">
      <formula>-0.1</formula>
    </cfRule>
    <cfRule type="cellIs" dxfId="185" priority="318" stopIfTrue="1" operator="greaterThan">
      <formula>0.1</formula>
    </cfRule>
  </conditionalFormatting>
  <conditionalFormatting sqref="J54">
    <cfRule type="cellIs" dxfId="184" priority="314" stopIfTrue="1" operator="lessThan">
      <formula>-0.1</formula>
    </cfRule>
  </conditionalFormatting>
  <conditionalFormatting sqref="J54">
    <cfRule type="cellIs" dxfId="183" priority="313" stopIfTrue="1" operator="greaterThan">
      <formula xml:space="preserve"> 0.1</formula>
    </cfRule>
  </conditionalFormatting>
  <conditionalFormatting sqref="J54">
    <cfRule type="cellIs" dxfId="182" priority="312" stopIfTrue="1" operator="lessThan">
      <formula>-0.1</formula>
    </cfRule>
  </conditionalFormatting>
  <conditionalFormatting sqref="J54">
    <cfRule type="cellIs" dxfId="181" priority="311" stopIfTrue="1" operator="greaterThan">
      <formula xml:space="preserve"> 0.1</formula>
    </cfRule>
  </conditionalFormatting>
  <conditionalFormatting sqref="S58">
    <cfRule type="cellIs" dxfId="180" priority="309" stopIfTrue="1" operator="between">
      <formula>0.2</formula>
      <formula>1</formula>
    </cfRule>
    <cfRule type="cellIs" dxfId="179" priority="310" stopIfTrue="1" operator="between">
      <formula>-1</formula>
      <formula>-0.2</formula>
    </cfRule>
  </conditionalFormatting>
  <conditionalFormatting sqref="F58">
    <cfRule type="cellIs" dxfId="178" priority="307" stopIfTrue="1" operator="lessThan">
      <formula>-0.2</formula>
    </cfRule>
    <cfRule type="cellIs" dxfId="177" priority="308" stopIfTrue="1" operator="greaterThan">
      <formula>0.2</formula>
    </cfRule>
  </conditionalFormatting>
  <conditionalFormatting sqref="F58">
    <cfRule type="cellIs" dxfId="176" priority="305" stopIfTrue="1" operator="between">
      <formula>0.2</formula>
      <formula>1</formula>
    </cfRule>
    <cfRule type="cellIs" dxfId="175" priority="306" stopIfTrue="1" operator="between">
      <formula>-0.2</formula>
      <formula>-1</formula>
    </cfRule>
  </conditionalFormatting>
  <conditionalFormatting sqref="E58:F58">
    <cfRule type="cellIs" dxfId="174" priority="304" stopIfTrue="1" operator="lessThan">
      <formula>-0.1</formula>
    </cfRule>
  </conditionalFormatting>
  <conditionalFormatting sqref="E58:F58">
    <cfRule type="cellIs" dxfId="173" priority="303" stopIfTrue="1" operator="greaterThan">
      <formula xml:space="preserve"> 0.1</formula>
    </cfRule>
  </conditionalFormatting>
  <conditionalFormatting sqref="F58">
    <cfRule type="cellIs" dxfId="172" priority="301" stopIfTrue="1" operator="lessThan">
      <formula>-0.2</formula>
    </cfRule>
    <cfRule type="cellIs" dxfId="171" priority="302" stopIfTrue="1" operator="greaterThan">
      <formula>0.2</formula>
    </cfRule>
  </conditionalFormatting>
  <conditionalFormatting sqref="E58:F58">
    <cfRule type="cellIs" dxfId="170" priority="300" stopIfTrue="1" operator="lessThan">
      <formula>-0.1</formula>
    </cfRule>
  </conditionalFormatting>
  <conditionalFormatting sqref="E58:F58">
    <cfRule type="cellIs" dxfId="169" priority="299" stopIfTrue="1" operator="greaterThan">
      <formula xml:space="preserve"> 0.1</formula>
    </cfRule>
  </conditionalFormatting>
  <conditionalFormatting sqref="O58">
    <cfRule type="cellIs" dxfId="168" priority="296" stopIfTrue="1" operator="lessThan">
      <formula>0</formula>
    </cfRule>
  </conditionalFormatting>
  <conditionalFormatting sqref="O58">
    <cfRule type="cellIs" dxfId="167" priority="297" stopIfTrue="1" operator="between">
      <formula>0.1</formula>
      <formula>1</formula>
    </cfRule>
    <cfRule type="cellIs" dxfId="166" priority="298" stopIfTrue="1" operator="between">
      <formula>-1</formula>
      <formula>-0.1</formula>
    </cfRule>
  </conditionalFormatting>
  <conditionalFormatting sqref="O58">
    <cfRule type="cellIs" dxfId="165" priority="292" stopIfTrue="1" operator="lessThan">
      <formula>-0.1</formula>
    </cfRule>
    <cfRule type="cellIs" dxfId="164" priority="293" stopIfTrue="1" operator="greaterThan">
      <formula>0.1</formula>
    </cfRule>
    <cfRule type="cellIs" dxfId="163" priority="294" stopIfTrue="1" operator="lessThan">
      <formula>-0.1</formula>
    </cfRule>
    <cfRule type="cellIs" dxfId="162" priority="295" stopIfTrue="1" operator="greaterThan">
      <formula>0.1</formula>
    </cfRule>
  </conditionalFormatting>
  <conditionalFormatting sqref="O58">
    <cfRule type="cellIs" dxfId="161" priority="290" stopIfTrue="1" operator="between">
      <formula>0.1</formula>
      <formula>1</formula>
    </cfRule>
    <cfRule type="cellIs" dxfId="160" priority="291" stopIfTrue="1" operator="between">
      <formula>-1</formula>
      <formula>-0.1</formula>
    </cfRule>
  </conditionalFormatting>
  <conditionalFormatting sqref="O58">
    <cfRule type="cellIs" dxfId="159" priority="286" stopIfTrue="1" operator="lessThan">
      <formula>-0.1</formula>
    </cfRule>
    <cfRule type="cellIs" dxfId="158" priority="287" stopIfTrue="1" operator="greaterThan">
      <formula>0.1</formula>
    </cfRule>
    <cfRule type="cellIs" dxfId="157" priority="288" stopIfTrue="1" operator="lessThan">
      <formula>-0.1</formula>
    </cfRule>
    <cfRule type="cellIs" dxfId="156" priority="289" stopIfTrue="1" operator="greaterThan">
      <formula>0.1</formula>
    </cfRule>
  </conditionalFormatting>
  <conditionalFormatting sqref="J58">
    <cfRule type="cellIs" dxfId="155" priority="285" stopIfTrue="1" operator="lessThan">
      <formula>-0.1</formula>
    </cfRule>
  </conditionalFormatting>
  <conditionalFormatting sqref="J58">
    <cfRule type="cellIs" dxfId="154" priority="284" stopIfTrue="1" operator="greaterThan">
      <formula xml:space="preserve"> 0.1</formula>
    </cfRule>
  </conditionalFormatting>
  <conditionalFormatting sqref="J58">
    <cfRule type="cellIs" dxfId="153" priority="283" stopIfTrue="1" operator="lessThan">
      <formula>-0.1</formula>
    </cfRule>
  </conditionalFormatting>
  <conditionalFormatting sqref="J58">
    <cfRule type="cellIs" dxfId="152" priority="282" stopIfTrue="1" operator="greaterThan">
      <formula xml:space="preserve"> 0.1</formula>
    </cfRule>
  </conditionalFormatting>
  <conditionalFormatting sqref="U63:U65">
    <cfRule type="cellIs" dxfId="151" priority="173" stopIfTrue="1" operator="between">
      <formula>0.2</formula>
      <formula>1</formula>
    </cfRule>
    <cfRule type="cellIs" dxfId="150" priority="174" stopIfTrue="1" operator="between">
      <formula>-1</formula>
      <formula>-0.2</formula>
    </cfRule>
  </conditionalFormatting>
  <conditionalFormatting sqref="S63:S65">
    <cfRule type="cellIs" dxfId="149" priority="171" stopIfTrue="1" operator="between">
      <formula>0.2</formula>
      <formula>1</formula>
    </cfRule>
    <cfRule type="cellIs" dxfId="148" priority="172" stopIfTrue="1" operator="between">
      <formula>-1</formula>
      <formula>-0.2</formula>
    </cfRule>
  </conditionalFormatting>
  <conditionalFormatting sqref="F63:F65">
    <cfRule type="cellIs" dxfId="147" priority="169" stopIfTrue="1" operator="lessThan">
      <formula>-0.2</formula>
    </cfRule>
    <cfRule type="cellIs" dxfId="146" priority="170" stopIfTrue="1" operator="greaterThan">
      <formula>0.2</formula>
    </cfRule>
  </conditionalFormatting>
  <conditionalFormatting sqref="F63:F65">
    <cfRule type="cellIs" dxfId="145" priority="167" stopIfTrue="1" operator="between">
      <formula>0.2</formula>
      <formula>1</formula>
    </cfRule>
    <cfRule type="cellIs" dxfId="144" priority="168" stopIfTrue="1" operator="between">
      <formula>-0.2</formula>
      <formula>-1</formula>
    </cfRule>
  </conditionalFormatting>
  <conditionalFormatting sqref="E63:F65">
    <cfRule type="cellIs" dxfId="143" priority="166" stopIfTrue="1" operator="lessThan">
      <formula>-0.1</formula>
    </cfRule>
  </conditionalFormatting>
  <conditionalFormatting sqref="E63:F65">
    <cfRule type="cellIs" dxfId="142" priority="165" stopIfTrue="1" operator="greaterThan">
      <formula xml:space="preserve"> 0.1</formula>
    </cfRule>
  </conditionalFormatting>
  <conditionalFormatting sqref="F63:F64">
    <cfRule type="cellIs" dxfId="141" priority="163" stopIfTrue="1" operator="lessThan">
      <formula>-0.2</formula>
    </cfRule>
    <cfRule type="cellIs" dxfId="140" priority="164" stopIfTrue="1" operator="greaterThan">
      <formula>0.2</formula>
    </cfRule>
  </conditionalFormatting>
  <conditionalFormatting sqref="E63:F65">
    <cfRule type="cellIs" dxfId="139" priority="162" stopIfTrue="1" operator="lessThan">
      <formula>-0.1</formula>
    </cfRule>
  </conditionalFormatting>
  <conditionalFormatting sqref="E63:F65">
    <cfRule type="cellIs" dxfId="138" priority="161" stopIfTrue="1" operator="greaterThan">
      <formula xml:space="preserve"> 0.1</formula>
    </cfRule>
  </conditionalFormatting>
  <conditionalFormatting sqref="S65">
    <cfRule type="cellIs" dxfId="137" priority="159" stopIfTrue="1" operator="between">
      <formula>0.2</formula>
      <formula>1</formula>
    </cfRule>
    <cfRule type="cellIs" dxfId="136" priority="160" stopIfTrue="1" operator="between">
      <formula>-1</formula>
      <formula>-0.2</formula>
    </cfRule>
  </conditionalFormatting>
  <conditionalFormatting sqref="F65">
    <cfRule type="cellIs" dxfId="135" priority="157" stopIfTrue="1" operator="lessThan">
      <formula>-0.2</formula>
    </cfRule>
    <cfRule type="cellIs" dxfId="134" priority="158" stopIfTrue="1" operator="greaterThan">
      <formula>0.2</formula>
    </cfRule>
  </conditionalFormatting>
  <conditionalFormatting sqref="F65">
    <cfRule type="cellIs" dxfId="133" priority="155" stopIfTrue="1" operator="lessThan">
      <formula>-0.2</formula>
    </cfRule>
    <cfRule type="cellIs" dxfId="132" priority="156" stopIfTrue="1" operator="greaterThan">
      <formula>0.2</formula>
    </cfRule>
  </conditionalFormatting>
  <conditionalFormatting sqref="S65">
    <cfRule type="cellIs" dxfId="131" priority="153" stopIfTrue="1" operator="between">
      <formula>0.2</formula>
      <formula>1</formula>
    </cfRule>
    <cfRule type="cellIs" dxfId="130" priority="154" stopIfTrue="1" operator="between">
      <formula>-1</formula>
      <formula>-0.2</formula>
    </cfRule>
  </conditionalFormatting>
  <conditionalFormatting sqref="F65">
    <cfRule type="cellIs" dxfId="129" priority="151" stopIfTrue="1" operator="lessThan">
      <formula>-0.2</formula>
    </cfRule>
    <cfRule type="cellIs" dxfId="128" priority="152" stopIfTrue="1" operator="greaterThan">
      <formula>0.2</formula>
    </cfRule>
  </conditionalFormatting>
  <conditionalFormatting sqref="O63:O65">
    <cfRule type="cellIs" dxfId="127" priority="136" stopIfTrue="1" operator="between">
      <formula>0.1</formula>
      <formula>1</formula>
    </cfRule>
    <cfRule type="cellIs" dxfId="126" priority="137" stopIfTrue="1" operator="between">
      <formula>-1</formula>
      <formula>-0.1</formula>
    </cfRule>
  </conditionalFormatting>
  <conditionalFormatting sqref="O63:O65">
    <cfRule type="cellIs" dxfId="125" priority="148" stopIfTrue="1" operator="lessThan">
      <formula>0</formula>
    </cfRule>
  </conditionalFormatting>
  <conditionalFormatting sqref="O63:O65">
    <cfRule type="cellIs" dxfId="124" priority="149" stopIfTrue="1" operator="between">
      <formula>0.1</formula>
      <formula>1</formula>
    </cfRule>
    <cfRule type="cellIs" dxfId="123" priority="150" stopIfTrue="1" operator="between">
      <formula>-1</formula>
      <formula>-0.1</formula>
    </cfRule>
  </conditionalFormatting>
  <conditionalFormatting sqref="O63:O65">
    <cfRule type="cellIs" dxfId="122" priority="144" stopIfTrue="1" operator="lessThan">
      <formula>-0.1</formula>
    </cfRule>
    <cfRule type="cellIs" dxfId="121" priority="145" stopIfTrue="1" operator="greaterThan">
      <formula>0.1</formula>
    </cfRule>
    <cfRule type="cellIs" dxfId="120" priority="146" stopIfTrue="1" operator="lessThan">
      <formula>-0.1</formula>
    </cfRule>
    <cfRule type="cellIs" dxfId="119" priority="147" stopIfTrue="1" operator="greaterThan">
      <formula>0.1</formula>
    </cfRule>
  </conditionalFormatting>
  <conditionalFormatting sqref="O63:O64">
    <cfRule type="cellIs" dxfId="118" priority="142" stopIfTrue="1" operator="between">
      <formula>0.1</formula>
      <formula>1</formula>
    </cfRule>
    <cfRule type="cellIs" dxfId="117" priority="143" stopIfTrue="1" operator="between">
      <formula>-1</formula>
      <formula>-0.1</formula>
    </cfRule>
  </conditionalFormatting>
  <conditionalFormatting sqref="O63:O64">
    <cfRule type="cellIs" dxfId="116" priority="138" stopIfTrue="1" operator="lessThan">
      <formula>-0.1</formula>
    </cfRule>
    <cfRule type="cellIs" dxfId="115" priority="139" stopIfTrue="1" operator="greaterThan">
      <formula>0.1</formula>
    </cfRule>
    <cfRule type="cellIs" dxfId="114" priority="140" stopIfTrue="1" operator="lessThan">
      <formula>-0.1</formula>
    </cfRule>
    <cfRule type="cellIs" dxfId="113" priority="141" stopIfTrue="1" operator="greaterThan">
      <formula>0.1</formula>
    </cfRule>
  </conditionalFormatting>
  <conditionalFormatting sqref="O63:O65">
    <cfRule type="cellIs" dxfId="112" priority="132" stopIfTrue="1" operator="lessThan">
      <formula>-0.1</formula>
    </cfRule>
    <cfRule type="cellIs" dxfId="111" priority="133" stopIfTrue="1" operator="greaterThan">
      <formula>0.1</formula>
    </cfRule>
    <cfRule type="cellIs" dxfId="110" priority="134" stopIfTrue="1" operator="lessThan">
      <formula>-0.1</formula>
    </cfRule>
    <cfRule type="cellIs" dxfId="109" priority="135" stopIfTrue="1" operator="greaterThan">
      <formula>0.1</formula>
    </cfRule>
  </conditionalFormatting>
  <conditionalFormatting sqref="O63:O65">
    <cfRule type="cellIs" dxfId="108" priority="130" stopIfTrue="1" operator="between">
      <formula>0.1</formula>
      <formula>1</formula>
    </cfRule>
    <cfRule type="cellIs" dxfId="107" priority="131" stopIfTrue="1" operator="between">
      <formula>-1</formula>
      <formula>-0.1</formula>
    </cfRule>
  </conditionalFormatting>
  <conditionalFormatting sqref="O63:O65">
    <cfRule type="cellIs" dxfId="106" priority="126" stopIfTrue="1" operator="lessThan">
      <formula>-0.1</formula>
    </cfRule>
    <cfRule type="cellIs" dxfId="105" priority="127" stopIfTrue="1" operator="greaterThan">
      <formula>0.1</formula>
    </cfRule>
    <cfRule type="cellIs" dxfId="104" priority="128" stopIfTrue="1" operator="lessThan">
      <formula>-0.1</formula>
    </cfRule>
    <cfRule type="cellIs" dxfId="103" priority="129" stopIfTrue="1" operator="greaterThan">
      <formula>0.1</formula>
    </cfRule>
  </conditionalFormatting>
  <conditionalFormatting sqref="O63:O65">
    <cfRule type="cellIs" dxfId="102" priority="124" stopIfTrue="1" operator="between">
      <formula>0.1</formula>
      <formula>1</formula>
    </cfRule>
    <cfRule type="cellIs" dxfId="101" priority="125" stopIfTrue="1" operator="between">
      <formula>-1</formula>
      <formula>-0.1</formula>
    </cfRule>
  </conditionalFormatting>
  <conditionalFormatting sqref="O63:O65">
    <cfRule type="cellIs" dxfId="100" priority="120" stopIfTrue="1" operator="lessThan">
      <formula>-0.1</formula>
    </cfRule>
    <cfRule type="cellIs" dxfId="99" priority="121" stopIfTrue="1" operator="greaterThan">
      <formula>0.1</formula>
    </cfRule>
    <cfRule type="cellIs" dxfId="98" priority="122" stopIfTrue="1" operator="lessThan">
      <formula>-0.1</formula>
    </cfRule>
    <cfRule type="cellIs" dxfId="97" priority="123" stopIfTrue="1" operator="greaterThan">
      <formula>0.1</formula>
    </cfRule>
  </conditionalFormatting>
  <conditionalFormatting sqref="J63:J65">
    <cfRule type="cellIs" dxfId="96" priority="119" stopIfTrue="1" operator="lessThan">
      <formula>-0.1</formula>
    </cfRule>
  </conditionalFormatting>
  <conditionalFormatting sqref="J63:J65">
    <cfRule type="cellIs" dxfId="95" priority="118" stopIfTrue="1" operator="greaterThan">
      <formula xml:space="preserve"> 0.1</formula>
    </cfRule>
  </conditionalFormatting>
  <conditionalFormatting sqref="J63:J64">
    <cfRule type="cellIs" dxfId="94" priority="117" stopIfTrue="1" operator="lessThan">
      <formula>-0.1</formula>
    </cfRule>
  </conditionalFormatting>
  <conditionalFormatting sqref="J63:J64">
    <cfRule type="cellIs" dxfId="93" priority="116" stopIfTrue="1" operator="greaterThan">
      <formula xml:space="preserve"> 0.1</formula>
    </cfRule>
  </conditionalFormatting>
  <conditionalFormatting sqref="J63:J65">
    <cfRule type="cellIs" dxfId="92" priority="115" stopIfTrue="1" operator="lessThan">
      <formula>-0.1</formula>
    </cfRule>
  </conditionalFormatting>
  <conditionalFormatting sqref="J63:J65">
    <cfRule type="cellIs" dxfId="91" priority="114" stopIfTrue="1" operator="greaterThan">
      <formula xml:space="preserve"> 0.1</formula>
    </cfRule>
  </conditionalFormatting>
  <conditionalFormatting sqref="J63:J65">
    <cfRule type="cellIs" dxfId="90" priority="113" stopIfTrue="1" operator="lessThan">
      <formula>-0.1</formula>
    </cfRule>
  </conditionalFormatting>
  <conditionalFormatting sqref="J63:J65">
    <cfRule type="cellIs" dxfId="89" priority="112" stopIfTrue="1" operator="greaterThan">
      <formula xml:space="preserve"> 0.1</formula>
    </cfRule>
  </conditionalFormatting>
  <conditionalFormatting sqref="J63:J65">
    <cfRule type="cellIs" dxfId="88" priority="111" stopIfTrue="1" operator="lessThan">
      <formula>-0.1</formula>
    </cfRule>
  </conditionalFormatting>
  <conditionalFormatting sqref="J63:J65">
    <cfRule type="cellIs" dxfId="87" priority="110" stopIfTrue="1" operator="greaterThan">
      <formula xml:space="preserve"> 0.1</formula>
    </cfRule>
  </conditionalFormatting>
  <conditionalFormatting sqref="S62">
    <cfRule type="cellIs" dxfId="86" priority="108" stopIfTrue="1" operator="between">
      <formula>0.2</formula>
      <formula>1</formula>
    </cfRule>
    <cfRule type="cellIs" dxfId="85" priority="109" stopIfTrue="1" operator="between">
      <formula>-1</formula>
      <formula>-0.2</formula>
    </cfRule>
  </conditionalFormatting>
  <conditionalFormatting sqref="F62">
    <cfRule type="cellIs" dxfId="84" priority="106" stopIfTrue="1" operator="lessThan">
      <formula>-0.2</formula>
    </cfRule>
    <cfRule type="cellIs" dxfId="83" priority="107" stopIfTrue="1" operator="greaterThan">
      <formula>0.2</formula>
    </cfRule>
  </conditionalFormatting>
  <conditionalFormatting sqref="F62">
    <cfRule type="cellIs" dxfId="82" priority="104" stopIfTrue="1" operator="between">
      <formula>0.2</formula>
      <formula>1</formula>
    </cfRule>
    <cfRule type="cellIs" dxfId="81" priority="105" stopIfTrue="1" operator="between">
      <formula>-0.2</formula>
      <formula>-1</formula>
    </cfRule>
  </conditionalFormatting>
  <conditionalFormatting sqref="E62:F62">
    <cfRule type="cellIs" dxfId="80" priority="103" stopIfTrue="1" operator="lessThan">
      <formula>-0.1</formula>
    </cfRule>
  </conditionalFormatting>
  <conditionalFormatting sqref="E62:F62">
    <cfRule type="cellIs" dxfId="79" priority="102" stopIfTrue="1" operator="greaterThan">
      <formula xml:space="preserve"> 0.1</formula>
    </cfRule>
  </conditionalFormatting>
  <conditionalFormatting sqref="F62">
    <cfRule type="cellIs" dxfId="78" priority="100" stopIfTrue="1" operator="lessThan">
      <formula>-0.2</formula>
    </cfRule>
    <cfRule type="cellIs" dxfId="77" priority="101" stopIfTrue="1" operator="greaterThan">
      <formula>0.2</formula>
    </cfRule>
  </conditionalFormatting>
  <conditionalFormatting sqref="E62:F62">
    <cfRule type="cellIs" dxfId="76" priority="99" stopIfTrue="1" operator="lessThan">
      <formula>-0.1</formula>
    </cfRule>
  </conditionalFormatting>
  <conditionalFormatting sqref="E62:F62">
    <cfRule type="cellIs" dxfId="75" priority="98" stopIfTrue="1" operator="greaterThan">
      <formula xml:space="preserve"> 0.1</formula>
    </cfRule>
  </conditionalFormatting>
  <conditionalFormatting sqref="O62">
    <cfRule type="cellIs" dxfId="74" priority="95" stopIfTrue="1" operator="lessThan">
      <formula>0</formula>
    </cfRule>
  </conditionalFormatting>
  <conditionalFormatting sqref="O62">
    <cfRule type="cellIs" dxfId="73" priority="96" stopIfTrue="1" operator="between">
      <formula>0.1</formula>
      <formula>1</formula>
    </cfRule>
    <cfRule type="cellIs" dxfId="72" priority="97" stopIfTrue="1" operator="between">
      <formula>-1</formula>
      <formula>-0.1</formula>
    </cfRule>
  </conditionalFormatting>
  <conditionalFormatting sqref="O62">
    <cfRule type="cellIs" dxfId="71" priority="91" stopIfTrue="1" operator="lessThan">
      <formula>-0.1</formula>
    </cfRule>
    <cfRule type="cellIs" dxfId="70" priority="92" stopIfTrue="1" operator="greaterThan">
      <formula>0.1</formula>
    </cfRule>
    <cfRule type="cellIs" dxfId="69" priority="93" stopIfTrue="1" operator="lessThan">
      <formula>-0.1</formula>
    </cfRule>
    <cfRule type="cellIs" dxfId="68" priority="94" stopIfTrue="1" operator="greaterThan">
      <formula>0.1</formula>
    </cfRule>
  </conditionalFormatting>
  <conditionalFormatting sqref="O62">
    <cfRule type="cellIs" dxfId="67" priority="89" stopIfTrue="1" operator="between">
      <formula>0.1</formula>
      <formula>1</formula>
    </cfRule>
    <cfRule type="cellIs" dxfId="66" priority="90" stopIfTrue="1" operator="between">
      <formula>-1</formula>
      <formula>-0.1</formula>
    </cfRule>
  </conditionalFormatting>
  <conditionalFormatting sqref="O62">
    <cfRule type="cellIs" dxfId="65" priority="85" stopIfTrue="1" operator="lessThan">
      <formula>-0.1</formula>
    </cfRule>
    <cfRule type="cellIs" dxfId="64" priority="86" stopIfTrue="1" operator="greaterThan">
      <formula>0.1</formula>
    </cfRule>
    <cfRule type="cellIs" dxfId="63" priority="87" stopIfTrue="1" operator="lessThan">
      <formula>-0.1</formula>
    </cfRule>
    <cfRule type="cellIs" dxfId="62" priority="88" stopIfTrue="1" operator="greaterThan">
      <formula>0.1</formula>
    </cfRule>
  </conditionalFormatting>
  <conditionalFormatting sqref="J62">
    <cfRule type="cellIs" dxfId="61" priority="84" stopIfTrue="1" operator="lessThan">
      <formula>-0.1</formula>
    </cfRule>
  </conditionalFormatting>
  <conditionalFormatting sqref="J62">
    <cfRule type="cellIs" dxfId="60" priority="83" stopIfTrue="1" operator="greaterThan">
      <formula xml:space="preserve"> 0.1</formula>
    </cfRule>
  </conditionalFormatting>
  <conditionalFormatting sqref="J62">
    <cfRule type="cellIs" dxfId="59" priority="82" stopIfTrue="1" operator="lessThan">
      <formula>-0.1</formula>
    </cfRule>
  </conditionalFormatting>
  <conditionalFormatting sqref="J62">
    <cfRule type="cellIs" dxfId="58" priority="81" stopIfTrue="1" operator="greaterThan">
      <formula xml:space="preserve"> 0.1</formula>
    </cfRule>
  </conditionalFormatting>
  <conditionalFormatting sqref="S13:S15">
    <cfRule type="cellIs" dxfId="57" priority="65" stopIfTrue="1" operator="between">
      <formula>0.2</formula>
      <formula>1</formula>
    </cfRule>
    <cfRule type="cellIs" dxfId="56" priority="66" stopIfTrue="1" operator="between">
      <formula>-1</formula>
      <formula>-0.2</formula>
    </cfRule>
  </conditionalFormatting>
  <conditionalFormatting sqref="F13:F15">
    <cfRule type="cellIs" dxfId="55" priority="63" stopIfTrue="1" operator="lessThan">
      <formula>-0.2</formula>
    </cfRule>
    <cfRule type="cellIs" dxfId="54" priority="64" stopIfTrue="1" operator="greaterThan">
      <formula>0.2</formula>
    </cfRule>
  </conditionalFormatting>
  <conditionalFormatting sqref="F13:F15">
    <cfRule type="cellIs" dxfId="53" priority="61" stopIfTrue="1" operator="between">
      <formula>0.2</formula>
      <formula>1</formula>
    </cfRule>
    <cfRule type="cellIs" dxfId="52" priority="62" stopIfTrue="1" operator="between">
      <formula>-0.2</formula>
      <formula>-1</formula>
    </cfRule>
  </conditionalFormatting>
  <conditionalFormatting sqref="E13:F15">
    <cfRule type="cellIs" dxfId="51" priority="60" stopIfTrue="1" operator="lessThan">
      <formula>-0.1</formula>
    </cfRule>
  </conditionalFormatting>
  <conditionalFormatting sqref="E13:F15">
    <cfRule type="cellIs" dxfId="50" priority="59" stopIfTrue="1" operator="greaterThan">
      <formula xml:space="preserve"> 0.1</formula>
    </cfRule>
  </conditionalFormatting>
  <conditionalFormatting sqref="F13:F15">
    <cfRule type="cellIs" dxfId="49" priority="57" stopIfTrue="1" operator="lessThan">
      <formula>-0.2</formula>
    </cfRule>
    <cfRule type="cellIs" dxfId="48" priority="58" stopIfTrue="1" operator="greaterThan">
      <formula>0.2</formula>
    </cfRule>
  </conditionalFormatting>
  <conditionalFormatting sqref="E13:F15">
    <cfRule type="cellIs" dxfId="47" priority="56" stopIfTrue="1" operator="lessThan">
      <formula>-0.1</formula>
    </cfRule>
  </conditionalFormatting>
  <conditionalFormatting sqref="E13:F15">
    <cfRule type="cellIs" dxfId="46" priority="55" stopIfTrue="1" operator="greaterThan">
      <formula xml:space="preserve"> 0.1</formula>
    </cfRule>
  </conditionalFormatting>
  <conditionalFormatting sqref="O13:O15">
    <cfRule type="cellIs" dxfId="45" priority="52" stopIfTrue="1" operator="lessThan">
      <formula>0</formula>
    </cfRule>
  </conditionalFormatting>
  <conditionalFormatting sqref="O13:O15">
    <cfRule type="cellIs" dxfId="44" priority="53" stopIfTrue="1" operator="between">
      <formula>0.1</formula>
      <formula>1</formula>
    </cfRule>
    <cfRule type="cellIs" dxfId="43" priority="54" stopIfTrue="1" operator="between">
      <formula>-1</formula>
      <formula>-0.1</formula>
    </cfRule>
  </conditionalFormatting>
  <conditionalFormatting sqref="O13:O15">
    <cfRule type="cellIs" dxfId="42" priority="48" stopIfTrue="1" operator="lessThan">
      <formula>-0.1</formula>
    </cfRule>
    <cfRule type="cellIs" dxfId="41" priority="49" stopIfTrue="1" operator="greaterThan">
      <formula>0.1</formula>
    </cfRule>
    <cfRule type="cellIs" dxfId="40" priority="50" stopIfTrue="1" operator="lessThan">
      <formula>-0.1</formula>
    </cfRule>
    <cfRule type="cellIs" dxfId="39" priority="51" stopIfTrue="1" operator="greaterThan">
      <formula>0.1</formula>
    </cfRule>
  </conditionalFormatting>
  <conditionalFormatting sqref="O13:O15">
    <cfRule type="cellIs" dxfId="38" priority="46" stopIfTrue="1" operator="between">
      <formula>0.1</formula>
      <formula>1</formula>
    </cfRule>
    <cfRule type="cellIs" dxfId="37" priority="47" stopIfTrue="1" operator="between">
      <formula>-1</formula>
      <formula>-0.1</formula>
    </cfRule>
  </conditionalFormatting>
  <conditionalFormatting sqref="O13:O15">
    <cfRule type="cellIs" dxfId="36" priority="42" stopIfTrue="1" operator="lessThan">
      <formula>-0.1</formula>
    </cfRule>
    <cfRule type="cellIs" dxfId="35" priority="43" stopIfTrue="1" operator="greaterThan">
      <formula>0.1</formula>
    </cfRule>
    <cfRule type="cellIs" dxfId="34" priority="44" stopIfTrue="1" operator="lessThan">
      <formula>-0.1</formula>
    </cfRule>
    <cfRule type="cellIs" dxfId="33" priority="45" stopIfTrue="1" operator="greaterThan">
      <formula>0.1</formula>
    </cfRule>
  </conditionalFormatting>
  <conditionalFormatting sqref="J13:J15">
    <cfRule type="cellIs" dxfId="32" priority="41" stopIfTrue="1" operator="lessThan">
      <formula>-0.1</formula>
    </cfRule>
  </conditionalFormatting>
  <conditionalFormatting sqref="J13:J15">
    <cfRule type="cellIs" dxfId="31" priority="40" stopIfTrue="1" operator="greaterThan">
      <formula xml:space="preserve"> 0.1</formula>
    </cfRule>
  </conditionalFormatting>
  <conditionalFormatting sqref="J13:J15">
    <cfRule type="cellIs" dxfId="30" priority="39" stopIfTrue="1" operator="lessThan">
      <formula>-0.1</formula>
    </cfRule>
  </conditionalFormatting>
  <conditionalFormatting sqref="J13:J15">
    <cfRule type="cellIs" dxfId="29" priority="38" stopIfTrue="1" operator="greaterThan">
      <formula xml:space="preserve"> 0.1</formula>
    </cfRule>
  </conditionalFormatting>
  <conditionalFormatting sqref="S12">
    <cfRule type="cellIs" dxfId="28" priority="36" stopIfTrue="1" operator="between">
      <formula>0.2</formula>
      <formula>1</formula>
    </cfRule>
    <cfRule type="cellIs" dxfId="27" priority="37" stopIfTrue="1" operator="between">
      <formula>-1</formula>
      <formula>-0.2</formula>
    </cfRule>
  </conditionalFormatting>
  <conditionalFormatting sqref="F12">
    <cfRule type="cellIs" dxfId="26" priority="34" stopIfTrue="1" operator="lessThan">
      <formula>-0.2</formula>
    </cfRule>
    <cfRule type="cellIs" dxfId="25" priority="35" stopIfTrue="1" operator="greaterThan">
      <formula>0.2</formula>
    </cfRule>
  </conditionalFormatting>
  <conditionalFormatting sqref="F12">
    <cfRule type="cellIs" dxfId="24" priority="32" stopIfTrue="1" operator="between">
      <formula>0.2</formula>
      <formula>1</formula>
    </cfRule>
    <cfRule type="cellIs" dxfId="23" priority="33" stopIfTrue="1" operator="between">
      <formula>-0.2</formula>
      <formula>-1</formula>
    </cfRule>
  </conditionalFormatting>
  <conditionalFormatting sqref="E12:F12">
    <cfRule type="cellIs" dxfId="22" priority="31" stopIfTrue="1" operator="lessThan">
      <formula>-0.1</formula>
    </cfRule>
  </conditionalFormatting>
  <conditionalFormatting sqref="E12:F12">
    <cfRule type="cellIs" dxfId="21" priority="30" stopIfTrue="1" operator="greaterThan">
      <formula xml:space="preserve"> 0.1</formula>
    </cfRule>
  </conditionalFormatting>
  <conditionalFormatting sqref="F12">
    <cfRule type="cellIs" dxfId="20" priority="28" stopIfTrue="1" operator="lessThan">
      <formula>-0.2</formula>
    </cfRule>
    <cfRule type="cellIs" dxfId="19" priority="29" stopIfTrue="1" operator="greaterThan">
      <formula>0.2</formula>
    </cfRule>
  </conditionalFormatting>
  <conditionalFormatting sqref="E12:F12">
    <cfRule type="cellIs" dxfId="18" priority="27" stopIfTrue="1" operator="lessThan">
      <formula>-0.1</formula>
    </cfRule>
  </conditionalFormatting>
  <conditionalFormatting sqref="E12:F12">
    <cfRule type="cellIs" dxfId="17" priority="26" stopIfTrue="1" operator="greaterThan">
      <formula xml:space="preserve"> 0.1</formula>
    </cfRule>
  </conditionalFormatting>
  <conditionalFormatting sqref="O12">
    <cfRule type="cellIs" dxfId="16" priority="23" stopIfTrue="1" operator="lessThan">
      <formula>0</formula>
    </cfRule>
  </conditionalFormatting>
  <conditionalFormatting sqref="O12">
    <cfRule type="cellIs" dxfId="15" priority="24" stopIfTrue="1" operator="between">
      <formula>0.1</formula>
      <formula>1</formula>
    </cfRule>
    <cfRule type="cellIs" dxfId="14" priority="25" stopIfTrue="1" operator="between">
      <formula>-1</formula>
      <formula>-0.1</formula>
    </cfRule>
  </conditionalFormatting>
  <conditionalFormatting sqref="O12">
    <cfRule type="cellIs" dxfId="13" priority="19" stopIfTrue="1" operator="lessThan">
      <formula>-0.1</formula>
    </cfRule>
    <cfRule type="cellIs" dxfId="12" priority="20" stopIfTrue="1" operator="greaterThan">
      <formula>0.1</formula>
    </cfRule>
    <cfRule type="cellIs" dxfId="11" priority="21" stopIfTrue="1" operator="lessThan">
      <formula>-0.1</formula>
    </cfRule>
    <cfRule type="cellIs" dxfId="10" priority="22" stopIfTrue="1" operator="greaterThan">
      <formula>0.1</formula>
    </cfRule>
  </conditionalFormatting>
  <conditionalFormatting sqref="O12">
    <cfRule type="cellIs" dxfId="9" priority="17" stopIfTrue="1" operator="between">
      <formula>0.1</formula>
      <formula>1</formula>
    </cfRule>
    <cfRule type="cellIs" dxfId="8" priority="18" stopIfTrue="1" operator="between">
      <formula>-1</formula>
      <formula>-0.1</formula>
    </cfRule>
  </conditionalFormatting>
  <conditionalFormatting sqref="O12">
    <cfRule type="cellIs" dxfId="7" priority="13" stopIfTrue="1" operator="lessThan">
      <formula>-0.1</formula>
    </cfRule>
    <cfRule type="cellIs" dxfId="6" priority="14" stopIfTrue="1" operator="greaterThan">
      <formula>0.1</formula>
    </cfRule>
    <cfRule type="cellIs" dxfId="5" priority="15" stopIfTrue="1" operator="lessThan">
      <formula>-0.1</formula>
    </cfRule>
    <cfRule type="cellIs" dxfId="4" priority="16" stopIfTrue="1" operator="greaterThan">
      <formula>0.1</formula>
    </cfRule>
  </conditionalFormatting>
  <conditionalFormatting sqref="J12">
    <cfRule type="cellIs" dxfId="3" priority="12" stopIfTrue="1" operator="lessThan">
      <formula>-0.1</formula>
    </cfRule>
  </conditionalFormatting>
  <conditionalFormatting sqref="J12">
    <cfRule type="cellIs" dxfId="2" priority="11" stopIfTrue="1" operator="greaterThan">
      <formula xml:space="preserve"> 0.1</formula>
    </cfRule>
  </conditionalFormatting>
  <conditionalFormatting sqref="J12">
    <cfRule type="cellIs" dxfId="1" priority="10" stopIfTrue="1" operator="lessThan">
      <formula>-0.1</formula>
    </cfRule>
  </conditionalFormatting>
  <conditionalFormatting sqref="J12">
    <cfRule type="cellIs" dxfId="0" priority="9" stopIfTrue="1" operator="greaterThan">
      <formula xml:space="preserve"> 0.1</formula>
    </cfRule>
  </conditionalFormatting>
  <printOptions headings="1"/>
  <pageMargins left="0.11811023622047245" right="0.19685039370078741" top="0.15748031496062992" bottom="0.23622047244094491" header="0.19685039370078741" footer="0.19685039370078741"/>
  <pageSetup paperSize="8" scale="38" orientation="landscape" verticalDpi="200" r:id="rId1"/>
  <headerFooter alignWithMargins="0">
    <oddFooter>&amp;L&amp;D&amp;R&amp;F&amp;A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2:D31"/>
  <sheetViews>
    <sheetView showGridLines="0" zoomScale="85" zoomScaleNormal="85" workbookViewId="0">
      <selection activeCell="D30" sqref="D30"/>
    </sheetView>
  </sheetViews>
  <sheetFormatPr baseColWidth="10" defaultRowHeight="12.75" x14ac:dyDescent="0.2"/>
  <cols>
    <col min="1" max="1" width="63" customWidth="1"/>
    <col min="2" max="2" width="23.7109375" customWidth="1"/>
    <col min="3" max="3" width="25.7109375" customWidth="1"/>
    <col min="4" max="4" width="55.42578125" customWidth="1"/>
  </cols>
  <sheetData>
    <row r="2" spans="1:4" ht="30" customHeight="1" x14ac:dyDescent="0.25">
      <c r="A2" s="83" t="s">
        <v>44</v>
      </c>
    </row>
    <row r="5" spans="1:4" ht="69" customHeight="1" x14ac:dyDescent="0.2">
      <c r="A5" s="72" t="s">
        <v>34</v>
      </c>
      <c r="B5" s="72" t="s">
        <v>37</v>
      </c>
      <c r="C5" s="72" t="s">
        <v>38</v>
      </c>
      <c r="D5" s="107" t="s">
        <v>14</v>
      </c>
    </row>
    <row r="6" spans="1:4" ht="27.95" customHeight="1" x14ac:dyDescent="0.2">
      <c r="A6" s="105" t="s">
        <v>31</v>
      </c>
      <c r="B6" s="81"/>
      <c r="C6" s="69"/>
      <c r="D6" s="116"/>
    </row>
    <row r="7" spans="1:4" ht="24.95" customHeight="1" x14ac:dyDescent="0.2">
      <c r="A7" s="90" t="s">
        <v>32</v>
      </c>
      <c r="B7" s="125"/>
      <c r="C7" s="125"/>
      <c r="D7" s="87"/>
    </row>
    <row r="8" spans="1:4" ht="24.95" customHeight="1" x14ac:dyDescent="0.2">
      <c r="A8" s="91"/>
      <c r="B8" s="126"/>
      <c r="C8" s="126"/>
      <c r="D8" s="87"/>
    </row>
    <row r="9" spans="1:4" ht="24.95" customHeight="1" x14ac:dyDescent="0.2">
      <c r="A9" s="91"/>
      <c r="B9" s="126"/>
      <c r="C9" s="127"/>
      <c r="D9" s="87"/>
    </row>
    <row r="10" spans="1:4" ht="24.95" customHeight="1" x14ac:dyDescent="0.2">
      <c r="A10" s="91"/>
      <c r="B10" s="126"/>
      <c r="C10" s="126"/>
      <c r="D10" s="87"/>
    </row>
    <row r="11" spans="1:4" ht="24.95" customHeight="1" x14ac:dyDescent="0.2">
      <c r="A11" s="91"/>
      <c r="B11" s="126"/>
      <c r="C11" s="126"/>
      <c r="D11" s="87"/>
    </row>
    <row r="12" spans="1:4" ht="20.100000000000001" customHeight="1" x14ac:dyDescent="0.2">
      <c r="A12" s="85" t="s">
        <v>30</v>
      </c>
      <c r="B12" s="128">
        <f>SUM(B7:B11)</f>
        <v>0</v>
      </c>
      <c r="C12" s="128">
        <f>SUM(C7:C11)</f>
        <v>0</v>
      </c>
      <c r="D12" s="86"/>
    </row>
    <row r="13" spans="1:4" ht="27.95" customHeight="1" x14ac:dyDescent="0.2">
      <c r="A13" s="113" t="s">
        <v>29</v>
      </c>
      <c r="B13" s="114"/>
      <c r="C13" s="115"/>
      <c r="D13" s="117"/>
    </row>
    <row r="14" spans="1:4" ht="30" customHeight="1" x14ac:dyDescent="0.2">
      <c r="A14" s="90" t="s">
        <v>33</v>
      </c>
      <c r="B14" s="125"/>
      <c r="C14" s="125"/>
      <c r="D14" s="87"/>
    </row>
    <row r="15" spans="1:4" ht="24.95" customHeight="1" x14ac:dyDescent="0.2">
      <c r="A15" s="91"/>
      <c r="B15" s="125"/>
      <c r="C15" s="125"/>
      <c r="D15" s="87"/>
    </row>
    <row r="16" spans="1:4" ht="24.95" customHeight="1" x14ac:dyDescent="0.2">
      <c r="A16" s="91"/>
      <c r="B16" s="125"/>
      <c r="C16" s="125"/>
      <c r="D16" s="87"/>
    </row>
    <row r="17" spans="1:4" ht="24.95" customHeight="1" x14ac:dyDescent="0.2">
      <c r="A17" s="91"/>
      <c r="B17" s="125"/>
      <c r="C17" s="125"/>
      <c r="D17" s="87"/>
    </row>
    <row r="18" spans="1:4" ht="24.95" customHeight="1" x14ac:dyDescent="0.2">
      <c r="A18" s="91"/>
      <c r="B18" s="125"/>
      <c r="C18" s="125"/>
      <c r="D18" s="87"/>
    </row>
    <row r="19" spans="1:4" ht="20.100000000000001" customHeight="1" x14ac:dyDescent="0.2">
      <c r="A19" s="85" t="s">
        <v>30</v>
      </c>
      <c r="B19" s="128">
        <f>SUM(B14:B18)</f>
        <v>0</v>
      </c>
      <c r="C19" s="128">
        <f>SUM(C14:C18)</f>
        <v>0</v>
      </c>
      <c r="D19" s="86"/>
    </row>
    <row r="20" spans="1:4" ht="27.95" customHeight="1" x14ac:dyDescent="0.2">
      <c r="A20" s="106" t="s">
        <v>0</v>
      </c>
      <c r="B20" s="82"/>
      <c r="C20" s="70"/>
      <c r="D20" s="118"/>
    </row>
    <row r="21" spans="1:4" ht="24.95" customHeight="1" x14ac:dyDescent="0.2">
      <c r="A21" s="90"/>
      <c r="B21" s="126"/>
      <c r="C21" s="126"/>
      <c r="D21" s="88"/>
    </row>
    <row r="22" spans="1:4" ht="24.95" customHeight="1" x14ac:dyDescent="0.2">
      <c r="A22" s="91"/>
      <c r="B22" s="126"/>
      <c r="C22" s="126"/>
      <c r="D22" s="88"/>
    </row>
    <row r="23" spans="1:4" ht="24.95" customHeight="1" x14ac:dyDescent="0.2">
      <c r="A23" s="91"/>
      <c r="B23" s="126"/>
      <c r="C23" s="126"/>
      <c r="D23" s="88"/>
    </row>
    <row r="24" spans="1:4" ht="24.95" customHeight="1" x14ac:dyDescent="0.2">
      <c r="A24" s="91"/>
      <c r="B24" s="126"/>
      <c r="C24" s="126"/>
      <c r="D24" s="88"/>
    </row>
    <row r="25" spans="1:4" ht="24.95" customHeight="1" x14ac:dyDescent="0.2">
      <c r="A25" s="91"/>
      <c r="B25" s="126"/>
      <c r="C25" s="126"/>
      <c r="D25" s="88"/>
    </row>
    <row r="26" spans="1:4" ht="20.100000000000001" customHeight="1" x14ac:dyDescent="0.2">
      <c r="A26" s="84" t="s">
        <v>30</v>
      </c>
      <c r="B26" s="130">
        <f>SUM(B21:B25)</f>
        <v>0</v>
      </c>
      <c r="C26" s="130">
        <f>SUM(C21:C25)</f>
        <v>0</v>
      </c>
      <c r="D26" s="86"/>
    </row>
    <row r="27" spans="1:4" ht="27.95" customHeight="1" x14ac:dyDescent="0.2">
      <c r="A27" s="71" t="s">
        <v>15</v>
      </c>
      <c r="B27" s="129">
        <f>SUM(B12,B19,B26)</f>
        <v>0</v>
      </c>
      <c r="C27" s="129">
        <f>SUM(C12,C19,C26)</f>
        <v>0</v>
      </c>
      <c r="D27" s="89"/>
    </row>
    <row r="28" spans="1:4" s="66" customFormat="1" ht="40.5" customHeight="1" x14ac:dyDescent="0.2">
      <c r="A28" s="67"/>
      <c r="B28" s="67"/>
      <c r="C28" s="68"/>
      <c r="D28" s="65"/>
    </row>
    <row r="29" spans="1:4" x14ac:dyDescent="0.2">
      <c r="A29" s="236" t="s">
        <v>143</v>
      </c>
      <c r="B29" s="6"/>
      <c r="C29" s="7"/>
    </row>
    <row r="30" spans="1:4" ht="13.5" thickBot="1" x14ac:dyDescent="0.25"/>
    <row r="31" spans="1:4" ht="36" customHeight="1" thickBot="1" x14ac:dyDescent="0.25">
      <c r="A31" s="63" t="s">
        <v>41</v>
      </c>
      <c r="B31" s="47" t="s">
        <v>40</v>
      </c>
    </row>
  </sheetData>
  <sheetProtection insertRows="0" deleteRows="0"/>
  <phoneticPr fontId="2" type="noConversion"/>
  <pageMargins left="0.23" right="0.2" top="0.2" bottom="0.23" header="0.2" footer="0.2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Notice d'utilisation</vt:lpstr>
      <vt:lpstr>Dépenses</vt:lpstr>
      <vt:lpstr>Ressources</vt:lpstr>
      <vt:lpstr>Valorisations</vt:lpstr>
      <vt:lpstr>Dépenses!Impression_des_titres</vt:lpstr>
      <vt:lpstr>'Notice d''utilisation'!Zone_d_impression</vt:lpstr>
      <vt:lpstr>Ressources!Zone_d_impression</vt:lpstr>
      <vt:lpstr>Valorisations!Zone_d_impression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CATHELINEAU Emmanuelle</dc:creator>
  <cp:lastModifiedBy>BLUM Sylvie</cp:lastModifiedBy>
  <cp:lastPrinted>2021-04-13T07:18:32Z</cp:lastPrinted>
  <dcterms:created xsi:type="dcterms:W3CDTF">2010-04-22T14:56:16Z</dcterms:created>
  <dcterms:modified xsi:type="dcterms:W3CDTF">2025-05-06T14:09:59Z</dcterms:modified>
</cp:coreProperties>
</file>