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30\mpc\MPN\OSC et MOF\6 - Outils - Modèles - Guide méthodo\62 - Guide méthodo\Guide méthodo 2025 EN COURS\Documents OSC FR 25avr25\"/>
    </mc:Choice>
  </mc:AlternateContent>
  <bookViews>
    <workbookView xWindow="0" yWindow="0" windowWidth="22980" windowHeight="8520" activeTab="1"/>
  </bookViews>
  <sheets>
    <sheet name="Dépenses" sheetId="2" r:id="rId1"/>
    <sheet name="Ressources" sheetId="6" r:id="rId2"/>
    <sheet name="Valorisations" sheetId="4" r:id="rId3"/>
    <sheet name="Répartition RH" sheetId="1" r:id="rId4"/>
    <sheet name="Répartition Pays" sheetId="7" r:id="rId5"/>
    <sheet name="Répartition Objectifs" sheetId="8" r:id="rId6"/>
  </sheets>
  <externalReferences>
    <externalReference r:id="rId7"/>
  </externalReferences>
  <definedNames>
    <definedName name="_xlnm.Print_Area" localSheetId="0">Dépenses!$A$1:$U$100</definedName>
    <definedName name="_xlnm.Print_Area" localSheetId="5">'Répartition Objectifs'!$A$1:$L$20</definedName>
    <definedName name="_xlnm.Print_Area" localSheetId="4">'Répartition Pays'!$A$1:$N$20</definedName>
    <definedName name="_xlnm.Print_Area" localSheetId="3">'Répartition RH'!$A$1:$E$91</definedName>
    <definedName name="_xlnm.Print_Area" localSheetId="1">Ressources!$A$1:$U$91</definedName>
    <definedName name="_xlnm.Print_Area" localSheetId="2">Valorisations!$A$1:$D$32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8" i="2" l="1"/>
  <c r="S59" i="2"/>
  <c r="S60" i="2"/>
  <c r="D87" i="1" l="1"/>
  <c r="E28" i="4"/>
  <c r="F26" i="4" l="1"/>
  <c r="E26" i="4"/>
  <c r="D26" i="4"/>
  <c r="C26" i="4"/>
  <c r="B26" i="4"/>
  <c r="F19" i="4"/>
  <c r="E19" i="4"/>
  <c r="D19" i="4"/>
  <c r="C19" i="4"/>
  <c r="B19" i="4"/>
  <c r="F12" i="4"/>
  <c r="F28" i="4" s="1"/>
  <c r="E12" i="4"/>
  <c r="D12" i="4"/>
  <c r="C12" i="4"/>
  <c r="C28" i="4" s="1"/>
  <c r="B12" i="4"/>
  <c r="B28" i="4" s="1"/>
  <c r="K87" i="1"/>
  <c r="D92" i="1"/>
  <c r="G64" i="1"/>
  <c r="D33" i="1"/>
  <c r="D64" i="1"/>
  <c r="D38" i="1"/>
  <c r="D44" i="1"/>
  <c r="D51" i="1"/>
  <c r="D58" i="1"/>
  <c r="G58" i="1"/>
  <c r="H92" i="1"/>
  <c r="G92" i="1"/>
  <c r="I87" i="1"/>
  <c r="I92" i="1" s="1"/>
  <c r="D82" i="1"/>
  <c r="D76" i="1"/>
  <c r="D69" i="1"/>
  <c r="I91" i="1"/>
  <c r="D91" i="1"/>
  <c r="K91" i="1" s="1"/>
  <c r="I90" i="1"/>
  <c r="K90" i="1" s="1"/>
  <c r="D90" i="1"/>
  <c r="I89" i="1"/>
  <c r="D89" i="1"/>
  <c r="I88" i="1"/>
  <c r="D88" i="1"/>
  <c r="I81" i="1"/>
  <c r="K81" i="1" s="1"/>
  <c r="D81" i="1"/>
  <c r="I80" i="1"/>
  <c r="K80" i="1" s="1"/>
  <c r="D80" i="1"/>
  <c r="I79" i="1"/>
  <c r="D79" i="1"/>
  <c r="K79" i="1" s="1"/>
  <c r="K78" i="1"/>
  <c r="I78" i="1"/>
  <c r="D78" i="1"/>
  <c r="I77" i="1"/>
  <c r="K77" i="1" s="1"/>
  <c r="D77" i="1"/>
  <c r="H76" i="1"/>
  <c r="H82" i="1" s="1"/>
  <c r="G76" i="1"/>
  <c r="I76" i="1" s="1"/>
  <c r="I75" i="1"/>
  <c r="K75" i="1" s="1"/>
  <c r="D75" i="1"/>
  <c r="I74" i="1"/>
  <c r="D74" i="1"/>
  <c r="K74" i="1" s="1"/>
  <c r="K73" i="1"/>
  <c r="I73" i="1"/>
  <c r="D73" i="1"/>
  <c r="I72" i="1"/>
  <c r="K72" i="1" s="1"/>
  <c r="D72" i="1"/>
  <c r="I71" i="1"/>
  <c r="D71" i="1"/>
  <c r="K71" i="1" s="1"/>
  <c r="I70" i="1"/>
  <c r="D70" i="1"/>
  <c r="H69" i="1"/>
  <c r="G69" i="1"/>
  <c r="I69" i="1" s="1"/>
  <c r="I63" i="1"/>
  <c r="K63" i="1" s="1"/>
  <c r="D63" i="1"/>
  <c r="I62" i="1"/>
  <c r="K62" i="1" s="1"/>
  <c r="D62" i="1"/>
  <c r="K61" i="1"/>
  <c r="I61" i="1"/>
  <c r="D61" i="1"/>
  <c r="I60" i="1"/>
  <c r="K60" i="1" s="1"/>
  <c r="D60" i="1"/>
  <c r="K59" i="1"/>
  <c r="I59" i="1"/>
  <c r="D59" i="1"/>
  <c r="H58" i="1"/>
  <c r="I58" i="1"/>
  <c r="K58" i="1" s="1"/>
  <c r="I57" i="1"/>
  <c r="K57" i="1" s="1"/>
  <c r="D57" i="1"/>
  <c r="K56" i="1"/>
  <c r="I56" i="1"/>
  <c r="D56" i="1"/>
  <c r="I55" i="1"/>
  <c r="K55" i="1" s="1"/>
  <c r="D55" i="1"/>
  <c r="K54" i="1"/>
  <c r="I54" i="1"/>
  <c r="D54" i="1"/>
  <c r="I53" i="1"/>
  <c r="K53" i="1" s="1"/>
  <c r="D53" i="1"/>
  <c r="I52" i="1"/>
  <c r="K52" i="1" s="1"/>
  <c r="D52" i="1"/>
  <c r="H51" i="1"/>
  <c r="G51" i="1"/>
  <c r="I51" i="1" s="1"/>
  <c r="K51" i="1" s="1"/>
  <c r="K50" i="1"/>
  <c r="I49" i="1"/>
  <c r="K49" i="1" s="1"/>
  <c r="D49" i="1"/>
  <c r="I48" i="1"/>
  <c r="K48" i="1" s="1"/>
  <c r="D48" i="1"/>
  <c r="I47" i="1"/>
  <c r="K47" i="1" s="1"/>
  <c r="D47" i="1"/>
  <c r="I46" i="1"/>
  <c r="K46" i="1" s="1"/>
  <c r="D46" i="1"/>
  <c r="K45" i="1"/>
  <c r="I45" i="1"/>
  <c r="D45" i="1"/>
  <c r="H44" i="1"/>
  <c r="G44" i="1"/>
  <c r="I44" i="1" s="1"/>
  <c r="K44" i="1" s="1"/>
  <c r="I43" i="1"/>
  <c r="K43" i="1" s="1"/>
  <c r="D43" i="1"/>
  <c r="I42" i="1"/>
  <c r="K42" i="1" s="1"/>
  <c r="D42" i="1"/>
  <c r="I41" i="1"/>
  <c r="K41" i="1" s="1"/>
  <c r="D41" i="1"/>
  <c r="K40" i="1"/>
  <c r="I40" i="1"/>
  <c r="D40" i="1"/>
  <c r="I39" i="1"/>
  <c r="K39" i="1" s="1"/>
  <c r="D39" i="1"/>
  <c r="H38" i="1"/>
  <c r="G38" i="1"/>
  <c r="I38" i="1" s="1"/>
  <c r="K38" i="1" s="1"/>
  <c r="I32" i="1"/>
  <c r="K32" i="1" s="1"/>
  <c r="D32" i="1"/>
  <c r="I31" i="1"/>
  <c r="K31" i="1" s="1"/>
  <c r="D31" i="1"/>
  <c r="I30" i="1"/>
  <c r="K30" i="1" s="1"/>
  <c r="D30" i="1"/>
  <c r="I29" i="1"/>
  <c r="K29" i="1" s="1"/>
  <c r="D29" i="1"/>
  <c r="I28" i="1"/>
  <c r="K28" i="1" s="1"/>
  <c r="D28" i="1"/>
  <c r="D27" i="1" s="1"/>
  <c r="H27" i="1"/>
  <c r="I27" i="1" s="1"/>
  <c r="K27" i="1" s="1"/>
  <c r="G27" i="1"/>
  <c r="I26" i="1"/>
  <c r="K26" i="1" s="1"/>
  <c r="D26" i="1"/>
  <c r="K25" i="1"/>
  <c r="I25" i="1"/>
  <c r="D25" i="1"/>
  <c r="I24" i="1"/>
  <c r="K24" i="1" s="1"/>
  <c r="D24" i="1"/>
  <c r="I23" i="1"/>
  <c r="K23" i="1" s="1"/>
  <c r="D23" i="1"/>
  <c r="I22" i="1"/>
  <c r="K22" i="1" s="1"/>
  <c r="D22" i="1"/>
  <c r="I21" i="1"/>
  <c r="K21" i="1" s="1"/>
  <c r="D21" i="1"/>
  <c r="D20" i="1" s="1"/>
  <c r="I20" i="1"/>
  <c r="K20" i="1" s="1"/>
  <c r="H20" i="1"/>
  <c r="G20" i="1"/>
  <c r="K19" i="1"/>
  <c r="I18" i="1"/>
  <c r="K18" i="1" s="1"/>
  <c r="D18" i="1"/>
  <c r="I17" i="1"/>
  <c r="D17" i="1"/>
  <c r="D13" i="1" s="1"/>
  <c r="I16" i="1"/>
  <c r="K16" i="1" s="1"/>
  <c r="D16" i="1"/>
  <c r="I15" i="1"/>
  <c r="K15" i="1" s="1"/>
  <c r="D15" i="1"/>
  <c r="I14" i="1"/>
  <c r="K14" i="1" s="1"/>
  <c r="D14" i="1"/>
  <c r="H13" i="1"/>
  <c r="G13" i="1"/>
  <c r="I13" i="1" s="1"/>
  <c r="I12" i="1"/>
  <c r="K12" i="1" s="1"/>
  <c r="D12" i="1"/>
  <c r="I11" i="1"/>
  <c r="K11" i="1" s="1"/>
  <c r="D11" i="1"/>
  <c r="I10" i="1"/>
  <c r="K10" i="1" s="1"/>
  <c r="D10" i="1"/>
  <c r="I9" i="1"/>
  <c r="K9" i="1" s="1"/>
  <c r="D9" i="1"/>
  <c r="I8" i="1"/>
  <c r="K8" i="1" s="1"/>
  <c r="D8" i="1"/>
  <c r="D7" i="1" s="1"/>
  <c r="H7" i="1"/>
  <c r="H33" i="1" s="1"/>
  <c r="G7" i="1"/>
  <c r="D28" i="4" l="1"/>
  <c r="H64" i="1"/>
  <c r="K89" i="1"/>
  <c r="K76" i="1"/>
  <c r="K13" i="1"/>
  <c r="K92" i="1"/>
  <c r="K69" i="1"/>
  <c r="I82" i="1"/>
  <c r="I7" i="1"/>
  <c r="K7" i="1" s="1"/>
  <c r="K88" i="1"/>
  <c r="G33" i="1"/>
  <c r="I33" i="1" s="1"/>
  <c r="K33" i="1" s="1"/>
  <c r="K70" i="1"/>
  <c r="K17" i="1"/>
  <c r="G82" i="1"/>
  <c r="C4" i="2"/>
  <c r="I64" i="1" l="1"/>
  <c r="K64" i="1" s="1"/>
  <c r="K82" i="1"/>
  <c r="B86" i="2"/>
  <c r="B75" i="2"/>
  <c r="B72" i="2"/>
  <c r="B62" i="2"/>
  <c r="B52" i="2"/>
  <c r="B36" i="2"/>
  <c r="B16" i="2"/>
  <c r="B76" i="6"/>
  <c r="B74" i="6"/>
  <c r="B72" i="6"/>
  <c r="B36" i="6"/>
  <c r="B18" i="6"/>
  <c r="B88" i="2" l="1"/>
  <c r="B90" i="2" s="1"/>
  <c r="B10" i="8" l="1"/>
  <c r="B15" i="8" s="1"/>
  <c r="D6" i="7"/>
  <c r="D7" i="7"/>
  <c r="D8" i="7"/>
  <c r="D9" i="7"/>
  <c r="D10" i="7"/>
  <c r="D11" i="7"/>
  <c r="D12" i="7"/>
  <c r="D13" i="7"/>
  <c r="D14" i="7"/>
  <c r="D17" i="7"/>
  <c r="D18" i="7"/>
  <c r="B15" i="7"/>
  <c r="B19" i="7" s="1"/>
  <c r="J7" i="6"/>
  <c r="J8" i="6"/>
  <c r="J9" i="6"/>
  <c r="J10" i="6"/>
  <c r="J11" i="6"/>
  <c r="J12" i="6"/>
  <c r="O7" i="6"/>
  <c r="O8" i="6"/>
  <c r="O9" i="6"/>
  <c r="O10" i="6"/>
  <c r="O11" i="6"/>
  <c r="O12" i="6"/>
  <c r="C7" i="6"/>
  <c r="D7" i="6"/>
  <c r="C8" i="6"/>
  <c r="E8" i="6" s="1"/>
  <c r="D8" i="6"/>
  <c r="C9" i="6"/>
  <c r="D9" i="6"/>
  <c r="F9" i="6" s="1"/>
  <c r="C10" i="6"/>
  <c r="E10" i="6" s="1"/>
  <c r="D10" i="6"/>
  <c r="C11" i="6"/>
  <c r="D11" i="6"/>
  <c r="F11" i="6" s="1"/>
  <c r="C12" i="6"/>
  <c r="E12" i="6" s="1"/>
  <c r="D12" i="6"/>
  <c r="L7" i="6"/>
  <c r="L8" i="6"/>
  <c r="L9" i="6"/>
  <c r="L10" i="6"/>
  <c r="L11" i="6"/>
  <c r="L12" i="6"/>
  <c r="E7" i="6"/>
  <c r="E11" i="6"/>
  <c r="D3" i="6"/>
  <c r="N62" i="2"/>
  <c r="M62" i="2"/>
  <c r="I62" i="2"/>
  <c r="H62" i="2"/>
  <c r="E9" i="6" l="1"/>
  <c r="F7" i="6"/>
  <c r="F10" i="6"/>
  <c r="F12" i="6"/>
  <c r="F8" i="6"/>
  <c r="D16" i="7"/>
  <c r="C15" i="7"/>
  <c r="C19" i="7" s="1"/>
  <c r="D5" i="7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B85" i="6" s="1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C69" i="6"/>
  <c r="E69" i="6" s="1"/>
  <c r="O67" i="6"/>
  <c r="L67" i="6"/>
  <c r="J67" i="6"/>
  <c r="D67" i="6"/>
  <c r="C67" i="6"/>
  <c r="O66" i="6"/>
  <c r="L66" i="6"/>
  <c r="J66" i="6"/>
  <c r="E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C50" i="6"/>
  <c r="E50" i="6" s="1"/>
  <c r="O49" i="6"/>
  <c r="L49" i="6"/>
  <c r="J49" i="6"/>
  <c r="D49" i="6"/>
  <c r="C49" i="6"/>
  <c r="O47" i="6"/>
  <c r="L47" i="6"/>
  <c r="J47" i="6"/>
  <c r="D47" i="6"/>
  <c r="C47" i="6"/>
  <c r="E47" i="6" s="1"/>
  <c r="O46" i="6"/>
  <c r="L46" i="6"/>
  <c r="J46" i="6"/>
  <c r="D46" i="6"/>
  <c r="C46" i="6"/>
  <c r="O45" i="6"/>
  <c r="L45" i="6"/>
  <c r="J45" i="6"/>
  <c r="E45" i="6"/>
  <c r="D45" i="6"/>
  <c r="C45" i="6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F33" i="6" s="1"/>
  <c r="C33" i="6"/>
  <c r="E33" i="6" s="1"/>
  <c r="O31" i="6"/>
  <c r="L31" i="6"/>
  <c r="J31" i="6"/>
  <c r="D31" i="6"/>
  <c r="C31" i="6"/>
  <c r="E31" i="6" s="1"/>
  <c r="O30" i="6"/>
  <c r="L30" i="6"/>
  <c r="J30" i="6"/>
  <c r="D30" i="6"/>
  <c r="C30" i="6"/>
  <c r="E30" i="6" s="1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F50" i="6" l="1"/>
  <c r="F69" i="6"/>
  <c r="F61" i="6"/>
  <c r="F25" i="6"/>
  <c r="F47" i="6"/>
  <c r="Q10" i="6"/>
  <c r="Q12" i="6"/>
  <c r="Q8" i="6"/>
  <c r="Q11" i="6"/>
  <c r="Q9" i="6"/>
  <c r="Q7" i="6"/>
  <c r="F16" i="6"/>
  <c r="F45" i="6"/>
  <c r="F71" i="6"/>
  <c r="O36" i="6"/>
  <c r="F55" i="6"/>
  <c r="F31" i="6"/>
  <c r="C72" i="6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M74" i="6"/>
  <c r="F30" i="6"/>
  <c r="F43" i="6"/>
  <c r="F49" i="6"/>
  <c r="F54" i="6"/>
  <c r="F59" i="6"/>
  <c r="F65" i="6"/>
  <c r="F70" i="6"/>
  <c r="N74" i="6"/>
  <c r="O74" i="6" s="1"/>
  <c r="L72" i="6"/>
  <c r="E34" i="6"/>
  <c r="F27" i="6"/>
  <c r="F41" i="6"/>
  <c r="F46" i="6"/>
  <c r="F51" i="6"/>
  <c r="F57" i="6"/>
  <c r="F62" i="6"/>
  <c r="F67" i="6"/>
  <c r="I74" i="6"/>
  <c r="I76" i="6" s="1"/>
  <c r="J18" i="6"/>
  <c r="H76" i="6"/>
  <c r="C36" i="6"/>
  <c r="L36" i="6"/>
  <c r="F26" i="6"/>
  <c r="D36" i="6"/>
  <c r="J36" i="6"/>
  <c r="J72" i="6"/>
  <c r="F3" i="6"/>
  <c r="E3" i="6"/>
  <c r="E6" i="6"/>
  <c r="D18" i="6"/>
  <c r="F23" i="6"/>
  <c r="F35" i="6"/>
  <c r="B82" i="6"/>
  <c r="M4" i="6" s="1"/>
  <c r="C3" i="6" s="1"/>
  <c r="C18" i="6" s="1"/>
  <c r="E18" i="6" s="1"/>
  <c r="E72" i="6"/>
  <c r="O72" i="6"/>
  <c r="N76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L74" i="6" l="1"/>
  <c r="L76" i="6" s="1"/>
  <c r="O4" i="6"/>
  <c r="M18" i="6"/>
  <c r="O18" i="6" s="1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R10" i="6" l="1"/>
  <c r="R11" i="6"/>
  <c r="R12" i="6"/>
  <c r="R7" i="6"/>
  <c r="R8" i="6"/>
  <c r="R9" i="6"/>
  <c r="S9" i="6"/>
  <c r="S12" i="6"/>
  <c r="S8" i="6"/>
  <c r="S7" i="6"/>
  <c r="S11" i="6"/>
  <c r="S10" i="6"/>
  <c r="O76" i="6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K94" i="2"/>
  <c r="O92" i="2"/>
  <c r="L92" i="2"/>
  <c r="J92" i="2"/>
  <c r="D92" i="2"/>
  <c r="C92" i="2"/>
  <c r="E92" i="2" s="1"/>
  <c r="N91" i="2"/>
  <c r="M91" i="2"/>
  <c r="I91" i="2"/>
  <c r="H91" i="2"/>
  <c r="B91" i="2"/>
  <c r="O89" i="2"/>
  <c r="L89" i="2"/>
  <c r="J89" i="2"/>
  <c r="D89" i="2"/>
  <c r="C89" i="2"/>
  <c r="E89" i="2" s="1"/>
  <c r="F87" i="2"/>
  <c r="N86" i="2"/>
  <c r="M86" i="2"/>
  <c r="M88" i="2" s="1"/>
  <c r="I86" i="2"/>
  <c r="I88" i="2" s="1"/>
  <c r="H86" i="2"/>
  <c r="O85" i="2"/>
  <c r="L85" i="2"/>
  <c r="J85" i="2"/>
  <c r="D85" i="2"/>
  <c r="C85" i="2"/>
  <c r="E85" i="2" s="1"/>
  <c r="O84" i="2"/>
  <c r="L84" i="2"/>
  <c r="J84" i="2"/>
  <c r="D84" i="2"/>
  <c r="C84" i="2"/>
  <c r="O82" i="2"/>
  <c r="L82" i="2"/>
  <c r="J82" i="2"/>
  <c r="D82" i="2"/>
  <c r="C82" i="2"/>
  <c r="E82" i="2" s="1"/>
  <c r="O81" i="2"/>
  <c r="L81" i="2"/>
  <c r="J81" i="2"/>
  <c r="D81" i="2"/>
  <c r="C81" i="2"/>
  <c r="E81" i="2" s="1"/>
  <c r="O79" i="2"/>
  <c r="L79" i="2"/>
  <c r="J79" i="2"/>
  <c r="D79" i="2"/>
  <c r="C79" i="2"/>
  <c r="E79" i="2" s="1"/>
  <c r="O78" i="2"/>
  <c r="L78" i="2"/>
  <c r="J78" i="2"/>
  <c r="D78" i="2"/>
  <c r="C78" i="2"/>
  <c r="E78" i="2" s="1"/>
  <c r="N75" i="2"/>
  <c r="M75" i="2"/>
  <c r="I75" i="2"/>
  <c r="H75" i="2"/>
  <c r="O74" i="2"/>
  <c r="L74" i="2"/>
  <c r="J74" i="2"/>
  <c r="D74" i="2"/>
  <c r="C74" i="2"/>
  <c r="E74" i="2" s="1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L91" i="2" l="1"/>
  <c r="B93" i="2"/>
  <c r="N88" i="2"/>
  <c r="H88" i="2"/>
  <c r="H90" i="2" s="1"/>
  <c r="H93" i="2" s="1"/>
  <c r="F39" i="2"/>
  <c r="F61" i="2"/>
  <c r="L36" i="2"/>
  <c r="O72" i="2"/>
  <c r="D75" i="2"/>
  <c r="D91" i="2"/>
  <c r="C91" i="2"/>
  <c r="E91" i="2" s="1"/>
  <c r="F60" i="2"/>
  <c r="F82" i="2"/>
  <c r="D86" i="2"/>
  <c r="M90" i="2"/>
  <c r="M93" i="2" s="1"/>
  <c r="D16" i="2"/>
  <c r="F67" i="2"/>
  <c r="C36" i="2"/>
  <c r="E36" i="2" s="1"/>
  <c r="D36" i="2"/>
  <c r="D52" i="2"/>
  <c r="D72" i="2"/>
  <c r="F9" i="2"/>
  <c r="F13" i="2"/>
  <c r="C16" i="2"/>
  <c r="E16" i="2" s="1"/>
  <c r="F56" i="2"/>
  <c r="C75" i="2"/>
  <c r="E75" i="2" s="1"/>
  <c r="F79" i="2"/>
  <c r="F65" i="2"/>
  <c r="F74" i="2"/>
  <c r="F15" i="2"/>
  <c r="F22" i="2"/>
  <c r="F30" i="2"/>
  <c r="F35" i="2"/>
  <c r="C86" i="2"/>
  <c r="E86" i="2" s="1"/>
  <c r="O36" i="2"/>
  <c r="F47" i="2"/>
  <c r="F70" i="2"/>
  <c r="F71" i="2"/>
  <c r="J75" i="2"/>
  <c r="F78" i="2"/>
  <c r="O91" i="2"/>
  <c r="F54" i="2"/>
  <c r="F85" i="2"/>
  <c r="J91" i="2"/>
  <c r="F4" i="2"/>
  <c r="F25" i="2"/>
  <c r="F41" i="2"/>
  <c r="F45" i="2"/>
  <c r="F69" i="2"/>
  <c r="E71" i="2"/>
  <c r="O75" i="2"/>
  <c r="F11" i="2"/>
  <c r="O16" i="2"/>
  <c r="F46" i="2"/>
  <c r="F49" i="2"/>
  <c r="F66" i="2"/>
  <c r="J86" i="2"/>
  <c r="F23" i="2"/>
  <c r="F26" i="2"/>
  <c r="F31" i="2"/>
  <c r="J36" i="2"/>
  <c r="F59" i="2"/>
  <c r="O86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84" i="2"/>
  <c r="F57" i="2"/>
  <c r="L75" i="2"/>
  <c r="F84" i="2"/>
  <c r="F92" i="2"/>
  <c r="O62" i="2"/>
  <c r="O52" i="2"/>
  <c r="F55" i="2"/>
  <c r="F81" i="2"/>
  <c r="F89" i="2"/>
  <c r="L72" i="2"/>
  <c r="L86" i="2"/>
  <c r="L52" i="2"/>
  <c r="L88" i="2" l="1"/>
  <c r="H94" i="2"/>
  <c r="H77" i="6"/>
  <c r="M94" i="2"/>
  <c r="M77" i="6"/>
  <c r="F86" i="2"/>
  <c r="F75" i="2"/>
  <c r="O88" i="2"/>
  <c r="D62" i="2"/>
  <c r="F91" i="2"/>
  <c r="E52" i="2"/>
  <c r="E72" i="2"/>
  <c r="C62" i="2"/>
  <c r="J62" i="2"/>
  <c r="F52" i="2"/>
  <c r="F16" i="2"/>
  <c r="F36" i="2"/>
  <c r="F72" i="2"/>
  <c r="L90" i="2" l="1"/>
  <c r="L93" i="2" s="1"/>
  <c r="N90" i="2"/>
  <c r="N93" i="2" s="1"/>
  <c r="D88" i="2"/>
  <c r="J88" i="2"/>
  <c r="I90" i="2"/>
  <c r="J90" i="2" s="1"/>
  <c r="C88" i="2"/>
  <c r="E88" i="2" s="1"/>
  <c r="E62" i="2"/>
  <c r="F62" i="2"/>
  <c r="N94" i="2" l="1"/>
  <c r="N77" i="6"/>
  <c r="Q88" i="2"/>
  <c r="B77" i="6"/>
  <c r="B94" i="2"/>
  <c r="L94" i="2"/>
  <c r="L77" i="6"/>
  <c r="I93" i="2"/>
  <c r="D93" i="2" s="1"/>
  <c r="F88" i="2"/>
  <c r="C90" i="2"/>
  <c r="D90" i="2"/>
  <c r="O90" i="2"/>
  <c r="Q29" i="2"/>
  <c r="Q61" i="2"/>
  <c r="Q92" i="2"/>
  <c r="Q62" i="2"/>
  <c r="Q30" i="2"/>
  <c r="Q52" i="2"/>
  <c r="Q26" i="2"/>
  <c r="Q86" i="2"/>
  <c r="Q31" i="2"/>
  <c r="Q13" i="2"/>
  <c r="Q33" i="2"/>
  <c r="Q34" i="2"/>
  <c r="Q85" i="2"/>
  <c r="Q67" i="2"/>
  <c r="Q39" i="2"/>
  <c r="Q66" i="2"/>
  <c r="Q56" i="2"/>
  <c r="Q10" i="2"/>
  <c r="Q64" i="2"/>
  <c r="Q15" i="2"/>
  <c r="Q93" i="2"/>
  <c r="Q59" i="2"/>
  <c r="Q20" i="2"/>
  <c r="Q19" i="2"/>
  <c r="Q14" i="2"/>
  <c r="Q41" i="2"/>
  <c r="Q68" i="2"/>
  <c r="Q65" i="2"/>
  <c r="Q69" i="2"/>
  <c r="Q16" i="2"/>
  <c r="Q82" i="2"/>
  <c r="Q22" i="2"/>
  <c r="Q35" i="2"/>
  <c r="Q46" i="2"/>
  <c r="Q8" i="2"/>
  <c r="Q54" i="2"/>
  <c r="Q55" i="2"/>
  <c r="Q91" i="2"/>
  <c r="Q11" i="2"/>
  <c r="Q71" i="2"/>
  <c r="Q72" i="2"/>
  <c r="Q79" i="2"/>
  <c r="Q4" i="2"/>
  <c r="Q27" i="2"/>
  <c r="Q40" i="2"/>
  <c r="Q49" i="2"/>
  <c r="Q78" i="2"/>
  <c r="Q7" i="2"/>
  <c r="Q47" i="2"/>
  <c r="Q60" i="2"/>
  <c r="Q36" i="2"/>
  <c r="Q25" i="2"/>
  <c r="Q5" i="2"/>
  <c r="Q89" i="2"/>
  <c r="Q74" i="2"/>
  <c r="Q70" i="2"/>
  <c r="Q57" i="2"/>
  <c r="Q81" i="2"/>
  <c r="Q75" i="2"/>
  <c r="Q23" i="2"/>
  <c r="Q45" i="2"/>
  <c r="Q9" i="2"/>
  <c r="Q42" i="2"/>
  <c r="Q51" i="2"/>
  <c r="Q44" i="2"/>
  <c r="Q58" i="2"/>
  <c r="Q84" i="2"/>
  <c r="Q90" i="2"/>
  <c r="O93" i="2"/>
  <c r="C93" i="2" l="1"/>
  <c r="J93" i="2"/>
  <c r="I94" i="2"/>
  <c r="I77" i="6"/>
  <c r="C94" i="2"/>
  <c r="C77" i="6"/>
  <c r="D94" i="2"/>
  <c r="D77" i="6"/>
  <c r="F90" i="2"/>
  <c r="E90" i="2"/>
  <c r="R8" i="2"/>
  <c r="R7" i="2"/>
  <c r="S8" i="2"/>
  <c r="S7" i="2"/>
  <c r="S93" i="2"/>
  <c r="F93" i="2"/>
  <c r="S66" i="2"/>
  <c r="S55" i="2"/>
  <c r="S19" i="2"/>
  <c r="S9" i="2"/>
  <c r="S5" i="2"/>
  <c r="S49" i="2"/>
  <c r="S81" i="2"/>
  <c r="S30" i="2"/>
  <c r="S86" i="2"/>
  <c r="S78" i="2"/>
  <c r="S70" i="2"/>
  <c r="S61" i="2"/>
  <c r="S39" i="2"/>
  <c r="S64" i="2"/>
  <c r="S35" i="2"/>
  <c r="S40" i="2"/>
  <c r="S41" i="2"/>
  <c r="S20" i="2"/>
  <c r="S11" i="2"/>
  <c r="S34" i="2"/>
  <c r="S85" i="2"/>
  <c r="S54" i="2"/>
  <c r="S69" i="2"/>
  <c r="S14" i="2"/>
  <c r="S22" i="2"/>
  <c r="S42" i="2"/>
  <c r="S68" i="2"/>
  <c r="S67" i="2"/>
  <c r="S15" i="2"/>
  <c r="S10" i="2"/>
  <c r="S29" i="2"/>
  <c r="S45" i="2"/>
  <c r="S75" i="2"/>
  <c r="S26" i="2"/>
  <c r="S56" i="2"/>
  <c r="S82" i="2"/>
  <c r="S89" i="2"/>
  <c r="S57" i="2"/>
  <c r="S71" i="2"/>
  <c r="S84" i="2"/>
  <c r="S92" i="2"/>
  <c r="S23" i="2"/>
  <c r="S13" i="2"/>
  <c r="S46" i="2"/>
  <c r="S4" i="2"/>
  <c r="S74" i="2"/>
  <c r="S27" i="2"/>
  <c r="S65" i="2"/>
  <c r="S91" i="2"/>
  <c r="S47" i="2"/>
  <c r="S79" i="2"/>
  <c r="S31" i="2"/>
  <c r="S25" i="2"/>
  <c r="S33" i="2"/>
  <c r="S44" i="2"/>
  <c r="S51" i="2"/>
  <c r="S52" i="2"/>
  <c r="S72" i="2"/>
  <c r="S36" i="2"/>
  <c r="S16" i="2"/>
  <c r="S88" i="2"/>
  <c r="S62" i="2"/>
  <c r="E93" i="2"/>
  <c r="R93" i="2"/>
  <c r="R78" i="2"/>
  <c r="R70" i="2"/>
  <c r="R66" i="2"/>
  <c r="R31" i="2"/>
  <c r="R89" i="2"/>
  <c r="R59" i="2"/>
  <c r="R47" i="2"/>
  <c r="R36" i="2"/>
  <c r="R26" i="2"/>
  <c r="R56" i="2"/>
  <c r="R85" i="2"/>
  <c r="R9" i="2"/>
  <c r="R14" i="2"/>
  <c r="R5" i="2"/>
  <c r="R23" i="2"/>
  <c r="R35" i="2"/>
  <c r="R44" i="2"/>
  <c r="R68" i="2"/>
  <c r="R22" i="2"/>
  <c r="R25" i="2"/>
  <c r="R91" i="2"/>
  <c r="R54" i="2"/>
  <c r="R61" i="2"/>
  <c r="R79" i="2"/>
  <c r="R92" i="2"/>
  <c r="R55" i="2"/>
  <c r="R69" i="2"/>
  <c r="R74" i="2"/>
  <c r="R81" i="2"/>
  <c r="R57" i="2"/>
  <c r="R40" i="2"/>
  <c r="R15" i="2"/>
  <c r="R71" i="2"/>
  <c r="R86" i="2"/>
  <c r="R19" i="2"/>
  <c r="R58" i="2"/>
  <c r="R64" i="2"/>
  <c r="R30" i="2"/>
  <c r="R51" i="2"/>
  <c r="R11" i="2"/>
  <c r="R10" i="2"/>
  <c r="R41" i="2"/>
  <c r="R82" i="2"/>
  <c r="R45" i="2"/>
  <c r="R67" i="2"/>
  <c r="R46" i="2"/>
  <c r="R75" i="2"/>
  <c r="R13" i="2"/>
  <c r="R29" i="2"/>
  <c r="R49" i="2"/>
  <c r="R27" i="2"/>
  <c r="R65" i="2"/>
  <c r="R4" i="2"/>
  <c r="R34" i="2"/>
  <c r="R42" i="2"/>
  <c r="R16" i="2"/>
  <c r="R20" i="2"/>
  <c r="R84" i="2"/>
  <c r="R39" i="2"/>
  <c r="R60" i="2"/>
  <c r="R33" i="2"/>
  <c r="R72" i="2"/>
  <c r="R52" i="2"/>
  <c r="R88" i="2"/>
  <c r="R62" i="2"/>
  <c r="R90" i="2"/>
  <c r="S90" i="2"/>
</calcChain>
</file>

<file path=xl/comments1.xml><?xml version="1.0" encoding="utf-8"?>
<comments xmlns="http://schemas.openxmlformats.org/spreadsheetml/2006/main">
  <authors>
    <author>LORENZO Martine</author>
  </authors>
  <commentList>
    <comment ref="A92" authorId="0" shapeId="0">
      <text>
        <r>
          <rPr>
            <b/>
            <sz val="9"/>
            <color indexed="81"/>
            <rFont val="Tahoma"/>
            <family val="2"/>
          </rPr>
          <t>Le % appliqué sera à préciser.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family val="2"/>
          </rPr>
          <t>Ce montant ne sera pris en compte par l'AFD qu'en fin de projet lors de la remise du compte rendu financier final</t>
        </r>
      </text>
    </comment>
  </commentList>
</comments>
</file>

<file path=xl/sharedStrings.xml><?xml version="1.0" encoding="utf-8"?>
<sst xmlns="http://schemas.openxmlformats.org/spreadsheetml/2006/main" count="242" uniqueCount="188">
  <si>
    <t>PAYS</t>
  </si>
  <si>
    <t>TOTAL</t>
  </si>
  <si>
    <t>Nombre de mois ou % temps passé</t>
  </si>
  <si>
    <t>Total</t>
  </si>
  <si>
    <t>Ressources Humaines</t>
  </si>
  <si>
    <t>Personnel Local (à détailler, une fonction par ligne)</t>
  </si>
  <si>
    <t xml:space="preserve">Equipe terrain technique </t>
  </si>
  <si>
    <t xml:space="preserve">Equipe soutien </t>
  </si>
  <si>
    <t>Personnel en appui ponctuel (à détailler, une fonction par ligne)</t>
  </si>
  <si>
    <t>Personnel siège dédié au projet (si directement impliqué dans les activités du projet)</t>
  </si>
  <si>
    <t>Une fonction par ligne</t>
  </si>
  <si>
    <t xml:space="preserve">Equipe technique </t>
  </si>
  <si>
    <t>REPARTITION COUTS RH  (lignes à rajouter autant que nécessaire)</t>
  </si>
  <si>
    <t xml:space="preserve">
N° projet :
Tranche 1 : XX mois 
Tranche 2 : XX mois 
Types de dépenses (en €)
 (à détailler et sigles à expliciter)</t>
  </si>
  <si>
    <t>Total dépenses prévisionnelles (convention)
(en €)</t>
  </si>
  <si>
    <t>Dépenses réalisées 
Tranche 1
(en €)</t>
  </si>
  <si>
    <t>Dépenses réalisées 
Tranche 2
(en €)</t>
  </si>
  <si>
    <t>1- Immobilier, équipements technique et mobilier</t>
  </si>
  <si>
    <t xml:space="preserve"> - Dont immobilier, locaux, terrains, infrastructures.</t>
  </si>
  <si>
    <t xml:space="preserve"> - Dont équipements techniques et véhicules</t>
  </si>
  <si>
    <t xml:space="preserve"> - Dont logiciel filtrage</t>
  </si>
  <si>
    <t xml:space="preserve"> - Dont mobilier</t>
  </si>
  <si>
    <t>Sous total 1 -  Immobilier, équipements techniques et mobilier</t>
  </si>
  <si>
    <t>2- Frais de services, achats et locations</t>
  </si>
  <si>
    <t xml:space="preserve"> - Dont intrants, matières premières, marchandises et autres approvisionnements</t>
  </si>
  <si>
    <t xml:space="preserve"> - Dont fournitures et consommables</t>
  </si>
  <si>
    <t xml:space="preserve"> - Dont locations hors leasing (salles, véhicules, bureau…)</t>
  </si>
  <si>
    <t xml:space="preserve"> - Dont frais de documentation, de publication et de diffusion</t>
  </si>
  <si>
    <t xml:space="preserve"> - Dont autres achats et services extérieurs (téléphone, internet…)</t>
  </si>
  <si>
    <t>Sous total 2 - Achats et services extérieurs</t>
  </si>
  <si>
    <t xml:space="preserve"> - Dont frais de services spécifiques au projet (gardiennage, entretien, maintenance…)</t>
  </si>
  <si>
    <t xml:space="preserve"> - Dont prestations externes spécifiques au projet (experts honorariés, sous-traitance, études techniques…)</t>
  </si>
  <si>
    <t xml:space="preserve"> - Dont évaluation externe</t>
  </si>
  <si>
    <t>Sous total 3 - Frais de services, d'études et de prestations externes</t>
  </si>
  <si>
    <t xml:space="preserve"> </t>
  </si>
  <si>
    <t>Sous total 5 - Activités non ventilables</t>
  </si>
  <si>
    <t>Sous total 6 - Ressources Humaines</t>
  </si>
  <si>
    <t xml:space="preserve"> - Dont fonds d'appels à projets</t>
  </si>
  <si>
    <t xml:space="preserve"> - Dont fonds d'urgence (appui juridique…)</t>
  </si>
  <si>
    <t xml:space="preserve"> - Dont autres fonds (microcrédit, microgarantie, microparticipation…)</t>
  </si>
  <si>
    <t>Sous total 7 - Fonds redistributifs</t>
  </si>
  <si>
    <t>A-Sous-total coûts directs (1+2+3+4+5+6)</t>
  </si>
  <si>
    <t>B - Divers et imprévus (5% maximum de la ligne A)</t>
  </si>
  <si>
    <t>C-Total coûts directs (A+B)</t>
  </si>
  <si>
    <t>D-Coûts indirects</t>
  </si>
  <si>
    <t xml:space="preserve">  - % maximum de la ligne C (défini dans l'AMI concerné)
</t>
  </si>
  <si>
    <t>TOTAL GENERAL (C+D)</t>
  </si>
  <si>
    <t>contrôles totaux onglet 'Ressources'</t>
  </si>
  <si>
    <t>LOGO OSC à insérer</t>
  </si>
  <si>
    <t>* Cette colonne peut intégrer également les modifications de dépenses validées par un ANO de l'AFD accordé après la signature de la convention.</t>
  </si>
  <si>
    <t>** A titre exceptionnel, cette colonne sera renseignée si l'OSC prévoit des écarts de dépenses d'une ou plusieurs rubriques supérieurs à +ou- 20% par rapport à la convention signée.</t>
  </si>
  <si>
    <t>*** Cette colonne peut intégrer également une modification des dépenses par ANO ou avenant relatif à la tranche 2. Ces ANO ou avenants peuvent être accordés par l'AFD.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</si>
  <si>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Tranche 1 + révisées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</si>
  <si>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(tranche 1 + tranche 2)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</si>
  <si>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révisé/ total prévisionnel (convention) 
(en %)</t>
    </r>
  </si>
  <si>
    <r>
      <t>Dépenses prévisionnelles (convention) 
Tranche 1
(en €)</t>
    </r>
    <r>
      <rPr>
        <b/>
        <sz val="12"/>
        <rFont val="Calibri"/>
        <family val="2"/>
      </rPr>
      <t>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</si>
  <si>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 réalisé  / prévisionnel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</si>
  <si>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Dépenses prévisionnelles (convention)  Tranche 2
(en €)</t>
    </r>
  </si>
  <si>
    <r>
      <t>Dépenses révisées 
Tranche 2 
(en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</si>
  <si>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réalisé /révisé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</si>
  <si>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prévisonnelles /total dépenses prévisionnelles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</si>
  <si>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révisées / total dépenses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</si>
  <si>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réalisées / total dépenses réalisées
(en %)</t>
    </r>
  </si>
  <si>
    <r>
      <t xml:space="preserve">4- Frais de voyages, de déplacements et de mission </t>
    </r>
    <r>
      <rPr>
        <b/>
        <sz val="12"/>
        <rFont val="Arial"/>
        <family val="2"/>
      </rPr>
      <t>liés au projet</t>
    </r>
  </si>
  <si>
    <r>
      <t>7- Fonds redistributifs (</t>
    </r>
    <r>
      <rPr>
        <b/>
        <sz val="12"/>
        <rFont val="Arial"/>
        <family val="2"/>
      </rPr>
      <t>ne concernent pas les rétrocessions</t>
    </r>
    <r>
      <rPr>
        <b/>
        <sz val="12"/>
        <color theme="1"/>
        <rFont val="Arial"/>
        <family val="2"/>
      </rPr>
      <t>)</t>
    </r>
  </si>
  <si>
    <t>Total ressources prévisionnelles (convention)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</si>
  <si>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</si>
  <si>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 / total prévisionnel (convention)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</si>
  <si>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consommé / total révisé (convention) 
(en %)</t>
    </r>
  </si>
  <si>
    <r>
      <t>Ressources prévisionnelles (convention) 
Tranche 1
(en €)</t>
    </r>
    <r>
      <rPr>
        <b/>
        <sz val="12"/>
        <rFont val="Calibri"/>
        <family val="2"/>
      </rPr>
      <t>*</t>
    </r>
  </si>
  <si>
    <t>Ressources consommées
Tranche 1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</si>
  <si>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consommé / prévisionnel 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</si>
  <si>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Ressources prévisionnelles (convention)  Tranche 2
(en €)</t>
    </r>
  </si>
  <si>
    <r>
      <t>Ressources révisées 
Tranche 2 
(en €)</t>
    </r>
    <r>
      <rPr>
        <b/>
        <sz val="12"/>
        <rFont val="Calibri"/>
        <family val="2"/>
      </rPr>
      <t>**</t>
    </r>
  </si>
  <si>
    <t>Ressources consommées
Tranche 2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</si>
  <si>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consommé /révisé 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</si>
  <si>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prévisionnelles /total ressources prévues (convention)
(en %)
</t>
    </r>
  </si>
  <si>
    <r>
      <rPr>
        <b/>
        <sz val="12"/>
        <color rgb="FFFF0000"/>
        <rFont val="Arial"/>
        <family val="2"/>
      </rPr>
      <t xml:space="preserve">(automatique) </t>
    </r>
    <r>
      <rPr>
        <b/>
        <sz val="12"/>
        <rFont val="Arial"/>
        <family val="2"/>
      </rPr>
      <t xml:space="preserve">
part des ressources révisées / total ressources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</si>
  <si>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consommées / total ressources consommées
(en %)</t>
    </r>
  </si>
  <si>
    <t xml:space="preserve">Etat des ressources (acquis/sollicité/à solliciter)
</t>
  </si>
  <si>
    <t>1 - Contribution de l’AFD et des Ministères français</t>
  </si>
  <si>
    <t>Autres financements AFD (à détailler) :</t>
  </si>
  <si>
    <t>FFEM (à détailler)</t>
  </si>
  <si>
    <t>FID (à détailler)</t>
  </si>
  <si>
    <t>…</t>
  </si>
  <si>
    <t>Tous ministères français - services centraux et déconcentrés (à détailler)</t>
  </si>
  <si>
    <t>Sous-total 1 - Contribution AFD et des Ministères français</t>
  </si>
  <si>
    <t>2 - Autres ressources mobilisées</t>
  </si>
  <si>
    <t>2.1 - Ressources d'origine privée</t>
  </si>
  <si>
    <t>Autres fonds privés (à détailler)</t>
  </si>
  <si>
    <t>Recettes locales  (à détailler)</t>
  </si>
  <si>
    <t>Partenaires locaux  (à détailler)</t>
  </si>
  <si>
    <t>Sous-total 2.1 - Ressources d'origine privée</t>
  </si>
  <si>
    <t xml:space="preserve">2.2 - Ressources d'origine publique française et internationale </t>
  </si>
  <si>
    <t>Total des valorisations d'origine publique (cf tableau des valorisations)</t>
  </si>
  <si>
    <t>Collectivités territoriales françaises  (à détailler)</t>
  </si>
  <si>
    <t>Agences de l'eau  (à détailler)</t>
  </si>
  <si>
    <t>Agences des Nations-Unies  (à détailler)</t>
  </si>
  <si>
    <t>Coopérations bilatérales  (à détailler)</t>
  </si>
  <si>
    <t>Etablissements publics hors tutelle de l'Etat  (à détailler)</t>
  </si>
  <si>
    <t>Etablissements publics sous tutelle de l'Etat  (à détailler)</t>
  </si>
  <si>
    <t xml:space="preserve">Sous-total 2.2 - Ressources d'origine publique française et internationale </t>
  </si>
  <si>
    <t>Sous-total 2 - Autres ressources mobilisées</t>
  </si>
  <si>
    <t>TOTAL GENERAL DES RESSOURCES</t>
  </si>
  <si>
    <t>contrôles totaux onglet 'Dépenses'</t>
  </si>
  <si>
    <t>Calcul du reliquat AFD</t>
  </si>
  <si>
    <t>Montant de la subvention AFD à rembourser en fin de projet dans le cas d'une sous consommation du budget</t>
  </si>
  <si>
    <t xml:space="preserve">* Cette colonne peut intégrer également les modifications de ressources validées par un  ANO accordé après la signature de la convention.  </t>
  </si>
  <si>
    <t>** A titre exceptionnel, cette colonne sera renseignée si l'OSC prévoit des écarts de ressources d'une ou plusieurs rubriques supérieurs à +ou- 20% par rapport à la convention signée.</t>
  </si>
  <si>
    <t>*** Cette colonne peut intégrer également une modification des ressources par ANO ou avenant relatif à la tranche 2. Ces ANO ou avenants peuvent être accordés par l'AFD.</t>
  </si>
  <si>
    <t>Fonds apportés par l'OSC</t>
  </si>
  <si>
    <t>Total des valorisations d'origine privée (cf onglet valorisations)</t>
  </si>
  <si>
    <t>POUR RAPPEL, LE MONTANT DES VALORISATIONS DOIT ÊTRE IDENTIQUE EN RESSOURCES ET EN DEPENSES PAR TRANCHE</t>
  </si>
  <si>
    <t>Ce tableau doit être actualisé à chaque nouvelle transmission du tableau budgétaire à l'AFD.</t>
  </si>
  <si>
    <t xml:space="preserve">Descriptif de la valorisation 
</t>
  </si>
  <si>
    <t xml:space="preserve"> Valorisations d’origine privée
</t>
  </si>
  <si>
    <t xml:space="preserve">Sous total </t>
  </si>
  <si>
    <t xml:space="preserve"> Valorisations d’origine publique </t>
  </si>
  <si>
    <t>Bénévolat</t>
  </si>
  <si>
    <t xml:space="preserve">TOTAL GENERAL </t>
  </si>
  <si>
    <t>5- Activités non ventilables (hors coût RH ou honoraires)</t>
  </si>
  <si>
    <r>
      <t xml:space="preserve">Part subvention AFD reçue en Tranche 1 </t>
    </r>
    <r>
      <rPr>
        <sz val="12"/>
        <color indexed="62"/>
        <rFont val="Arial"/>
        <family val="2"/>
      </rPr>
      <t>(à saisir manuellement)</t>
    </r>
  </si>
  <si>
    <r>
      <t>Reliquat à consommer en Tranche 2</t>
    </r>
    <r>
      <rPr>
        <sz val="12"/>
        <color rgb="FFFF0000"/>
        <rFont val="Arial"/>
        <family val="2"/>
      </rPr>
      <t xml:space="preserve"> (automatique)</t>
    </r>
  </si>
  <si>
    <r>
      <t xml:space="preserve">Part subvention AFD consommée en Tranche 1 </t>
    </r>
    <r>
      <rPr>
        <sz val="12"/>
        <color rgb="FFFF0000"/>
        <rFont val="Arial"/>
        <family val="2"/>
      </rPr>
      <t>(automatique)</t>
    </r>
  </si>
  <si>
    <r>
      <t xml:space="preserve">Part subvention AFD reçue en Tranche 2 </t>
    </r>
    <r>
      <rPr>
        <sz val="12"/>
        <color indexed="62"/>
        <rFont val="Arial"/>
        <family val="2"/>
      </rPr>
      <t>(à saisir manuellement en Tranche 2 uniquement)</t>
    </r>
  </si>
  <si>
    <r>
      <t xml:space="preserve">Part subvention AFD consommée en Tranche 2 </t>
    </r>
    <r>
      <rPr>
        <sz val="12"/>
        <color rgb="FFFF0000"/>
        <rFont val="Arial"/>
        <family val="2"/>
      </rPr>
      <t>(automatique)</t>
    </r>
  </si>
  <si>
    <t>Tableau à ne remplir qu'en cas de projet terrain qui implique plusieurs pays :</t>
  </si>
  <si>
    <t xml:space="preserve">
N° projet :
Tranche 1 : XX mois 
Tranche 2 : XX mois 
(en €)</t>
  </si>
  <si>
    <t>Total dépenses prévisionnelles (convention)</t>
  </si>
  <si>
    <t>Total dépenses réalisées</t>
  </si>
  <si>
    <t>(automatique)
Variation
réalisé/ prévisionnel (convention)
(en %)</t>
  </si>
  <si>
    <t>A- Ventilation des dépenses par pays</t>
  </si>
  <si>
    <t>Pays 1</t>
  </si>
  <si>
    <t>Pays 2</t>
  </si>
  <si>
    <t>Pays 3</t>
  </si>
  <si>
    <t>Pays 4</t>
  </si>
  <si>
    <t>Pays 5</t>
  </si>
  <si>
    <t>Sous-total</t>
  </si>
  <si>
    <t>B- Dépenses pour les actions transversales</t>
  </si>
  <si>
    <t>C- Divers et imprévus</t>
  </si>
  <si>
    <t>D- Coûts indirects</t>
  </si>
  <si>
    <t>TOTAL GENERAL (A+B+C)</t>
  </si>
  <si>
    <t>Objectif 1</t>
  </si>
  <si>
    <t>Objectif 2</t>
  </si>
  <si>
    <t>dont capitalisation</t>
  </si>
  <si>
    <t xml:space="preserve">
N° projet :
Tranche 1 : XX mois 
Tranche 2 : XX mois 
</t>
  </si>
  <si>
    <t>Total dépenses prévisionnelles (convention) 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</si>
  <si>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réalisé / total révisé     (en %)</t>
    </r>
  </si>
  <si>
    <t>Sous total 4 - Frais de voyages, de déplacements et de mission</t>
  </si>
  <si>
    <t>6-Ressources Humaines
(renvoi à l'Onglet "Répartition RH" à compléter obligatoirement)</t>
  </si>
  <si>
    <t>3- Frais d'études, de consultances et de prestations externes 
(dont audit et évaluation)</t>
  </si>
  <si>
    <r>
      <t xml:space="preserve">Mode de Calcul 
</t>
    </r>
    <r>
      <rPr>
        <b/>
        <sz val="12"/>
        <color rgb="FFFF0000"/>
        <rFont val="Arial"/>
        <family val="2"/>
      </rPr>
      <t>(coût unitaire x nombre d'unités )</t>
    </r>
    <r>
      <rPr>
        <b/>
        <sz val="12"/>
        <rFont val="Arial"/>
        <family val="2"/>
      </rPr>
      <t xml:space="preserve">
</t>
    </r>
    <r>
      <rPr>
        <b/>
        <u/>
        <sz val="12"/>
        <color rgb="FFFF0000"/>
        <rFont val="Arial"/>
        <family val="2"/>
      </rPr>
      <t>(bien préciser les dépenses valorisées</t>
    </r>
    <r>
      <rPr>
        <b/>
        <sz val="12"/>
        <color theme="4"/>
        <rFont val="Arial"/>
        <family val="2"/>
      </rPr>
      <t xml:space="preserve"> </t>
    </r>
    <r>
      <rPr>
        <b/>
        <sz val="12"/>
        <rFont val="Arial"/>
        <family val="2"/>
      </rPr>
      <t xml:space="preserve">)
</t>
    </r>
    <r>
      <rPr>
        <sz val="12"/>
        <rFont val="Arial"/>
        <family val="2"/>
      </rPr>
      <t>(doit tenir en une ligne de façon à ne pas destructurer le tableau - 230 caractères police 12)</t>
    </r>
  </si>
  <si>
    <t>Total Ressources Humaines</t>
  </si>
  <si>
    <r>
      <t xml:space="preserve">
N° du projet : 
Tranche 1 : XX mois 
Tranche 2 : XX mois 
Origine des ressources (en €)
</t>
    </r>
    <r>
      <rPr>
        <i/>
        <sz val="12"/>
        <rFont val="Arial"/>
        <family val="2"/>
      </rPr>
      <t xml:space="preserve"> (à détailler et sigles à expliciter)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</si>
  <si>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 Tranche 1 + révisées
 Tranche 2
(en €)</t>
    </r>
  </si>
  <si>
    <t>Coût Unitaire
(salaire brut chargé)</t>
  </si>
  <si>
    <t>Personnel valorisé dans le cadre du projet (si directement impliqué dans les activités du projet)</t>
  </si>
  <si>
    <t xml:space="preserve">Coût Unitaire
</t>
  </si>
  <si>
    <t>Personnel Expatrié (à détailler, une fonction par ligne, indiquer lieu d'affectation)</t>
  </si>
  <si>
    <t>Pouvoirs publics nationaux  (à détailler)</t>
  </si>
  <si>
    <t xml:space="preserve"> - Dont audit externe (obligatoire pour tous les projets)</t>
  </si>
  <si>
    <t>DATE, NOM, FONCTION et SIGNATURE (personne habilitée)</t>
  </si>
  <si>
    <t>DATE, NOM, FONCTION et SIGNATURE  (personne habilitée)</t>
  </si>
  <si>
    <t>Contenu du poste /Implication dans le Projet/Structure d'appartenance
Préciser si mise à disposition ou bénévolat</t>
  </si>
  <si>
    <t>Nombre de jours ou de mois</t>
  </si>
  <si>
    <t>* si le projet a un seul objectif spécifique: ventiler par résultat</t>
  </si>
  <si>
    <t>OU</t>
  </si>
  <si>
    <t>Résulat 1</t>
  </si>
  <si>
    <t>Résultat 2</t>
  </si>
  <si>
    <t>si le projet a plus d'un objectif spécifique, ventiler uniquement par objectif</t>
  </si>
  <si>
    <t>Dépenses réalisées
Tranche 1
(en €)</t>
  </si>
  <si>
    <t>Dépenses révisées 
Tranche 2 
(en €)**</t>
  </si>
  <si>
    <t>Total réalisé T1 + 
Révisées T2</t>
  </si>
  <si>
    <t>Variations</t>
  </si>
  <si>
    <t>Total réalisé T1 + Révisées T2</t>
  </si>
  <si>
    <t>Contenu du poste /Implication dans le Projet/Structure d'appartenance.
Préciser pour chaque poste le % de temps imputé au projet</t>
  </si>
  <si>
    <r>
      <t xml:space="preserve">MODE DE CALCUL (coût unitaire - nombre d'unités )
</t>
    </r>
    <r>
      <rPr>
        <b/>
        <sz val="12"/>
        <color rgb="FFFF0000"/>
        <rFont val="Arial"/>
        <family val="2"/>
      </rPr>
      <t>Et indiquer la ligne de dépenses concernée</t>
    </r>
  </si>
  <si>
    <r>
      <t xml:space="preserve">Prévisionnel
TRANCHE 2
 (en </t>
    </r>
    <r>
      <rPr>
        <b/>
        <sz val="12"/>
        <rFont val="Calibri"/>
        <family val="2"/>
      </rPr>
      <t>€)</t>
    </r>
  </si>
  <si>
    <t>Prévisionnel
TRANCHE 1 
(en €)</t>
  </si>
  <si>
    <t>Consommé
TRANCHE 1
 (en €)</t>
  </si>
  <si>
    <t>Consommé
TRANCHE 2 (en €)</t>
  </si>
  <si>
    <r>
      <t xml:space="preserve">Ce tableau doit être actualisé à chaque nouvelle transmission du tableau budgétaire à l'AFD avec les montants révisés puis réalisés (Colonne H à actualiser)
</t>
    </r>
    <r>
      <rPr>
        <b/>
        <i/>
        <sz val="13"/>
        <color rgb="FFFF0000"/>
        <rFont val="Calibri"/>
        <family val="2"/>
        <scheme val="minor"/>
      </rPr>
      <t>(cf  : notice utilisation tableau budgétaire )</t>
    </r>
  </si>
  <si>
    <t>A- Ventilation des dépenses par objectif ou par résultat*</t>
  </si>
  <si>
    <r>
      <t xml:space="preserve">Révisé
TRANCHE 2 (en </t>
    </r>
    <r>
      <rPr>
        <b/>
        <sz val="12"/>
        <color theme="5"/>
        <rFont val="Calibri"/>
        <family val="2"/>
      </rPr>
      <t>€)</t>
    </r>
  </si>
  <si>
    <t>Subvention de l'AFD (I-OSC)</t>
  </si>
  <si>
    <t>Part de la subvention AFD (I-OSC) reçue en tranche 1 mais non consommée en tranche 1</t>
  </si>
  <si>
    <t>Expertise France (dont Initiative 5%, mais hors fonds délégués par l'UE à EF) (à détailler)</t>
  </si>
  <si>
    <t>UE (dont fonds délégués par l'UE à EF - à détailler)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</si>
</sst>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name val="Calibri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b/>
      <u/>
      <sz val="12"/>
      <color rgb="FFFF0000"/>
      <name val="Arial"/>
      <family val="2"/>
    </font>
    <font>
      <b/>
      <sz val="12"/>
      <color theme="4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12"/>
      <color indexed="62"/>
      <name val="Arial"/>
      <family val="2"/>
    </font>
    <font>
      <sz val="9"/>
      <name val="Times New Roman"/>
      <family val="1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sz val="12"/>
      <color rgb="FF1F497D"/>
      <name val="Arial"/>
      <family val="2"/>
    </font>
    <font>
      <b/>
      <u/>
      <sz val="14"/>
      <color rgb="FFFF0000"/>
      <name val="Arial"/>
      <family val="2"/>
    </font>
    <font>
      <b/>
      <sz val="15"/>
      <color rgb="FFFF0000"/>
      <name val="Calibri"/>
      <family val="2"/>
      <scheme val="minor"/>
    </font>
    <font>
      <b/>
      <i/>
      <sz val="13"/>
      <color rgb="FFFF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0"/>
      <color theme="5"/>
      <name val="Arial"/>
      <family val="2"/>
    </font>
    <font>
      <sz val="11"/>
      <color theme="5"/>
      <name val="Calibri"/>
      <family val="2"/>
      <scheme val="minor"/>
    </font>
    <font>
      <sz val="10"/>
      <color theme="5"/>
      <name val="Arial"/>
      <family val="2"/>
    </font>
    <font>
      <i/>
      <sz val="10"/>
      <color theme="5"/>
      <name val="Arial"/>
      <family val="2"/>
    </font>
    <font>
      <b/>
      <sz val="12"/>
      <color theme="5"/>
      <name val="Arial"/>
      <family val="2"/>
    </font>
    <font>
      <b/>
      <sz val="12"/>
      <color theme="5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rgb="FFDA9694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18" fillId="0" borderId="0"/>
  </cellStyleXfs>
  <cellXfs count="45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7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/>
    <xf numFmtId="0" fontId="7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left" vertical="center"/>
    </xf>
    <xf numFmtId="0" fontId="13" fillId="5" borderId="6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left"/>
    </xf>
    <xf numFmtId="0" fontId="0" fillId="7" borderId="0" xfId="0" applyFill="1"/>
    <xf numFmtId="0" fontId="17" fillId="8" borderId="0" xfId="0" applyFont="1" applyFill="1" applyAlignment="1">
      <alignment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0" xfId="0" applyFont="1" applyFill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8" borderId="1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left" vertical="center"/>
    </xf>
    <xf numFmtId="0" fontId="13" fillId="9" borderId="6" xfId="0" applyFont="1" applyFill="1" applyBorder="1" applyAlignment="1">
      <alignment horizontal="center" vertical="center"/>
    </xf>
    <xf numFmtId="0" fontId="19" fillId="10" borderId="1" xfId="0" applyFont="1" applyFill="1" applyBorder="1" applyAlignment="1" applyProtection="1">
      <alignment horizontal="center" vertical="top" wrapText="1"/>
      <protection locked="0"/>
    </xf>
    <xf numFmtId="0" fontId="19" fillId="11" borderId="1" xfId="0" applyFont="1" applyFill="1" applyBorder="1" applyAlignment="1" applyProtection="1">
      <alignment horizontal="center" vertical="top" wrapText="1"/>
      <protection locked="0"/>
    </xf>
    <xf numFmtId="0" fontId="19" fillId="12" borderId="1" xfId="0" applyFont="1" applyFill="1" applyBorder="1" applyAlignment="1">
      <alignment horizontal="center" vertical="top" wrapText="1"/>
    </xf>
    <xf numFmtId="0" fontId="19" fillId="13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13" borderId="1" xfId="0" applyFont="1" applyFill="1" applyBorder="1" applyAlignment="1" applyProtection="1">
      <alignment horizontal="center" vertical="top" wrapText="1"/>
      <protection locked="0"/>
    </xf>
    <xf numFmtId="0" fontId="19" fillId="12" borderId="1" xfId="0" applyFont="1" applyFill="1" applyBorder="1" applyAlignment="1" applyProtection="1">
      <alignment horizontal="center" vertical="top" wrapText="1"/>
      <protection locked="0"/>
    </xf>
    <xf numFmtId="164" fontId="19" fillId="10" borderId="1" xfId="0" applyNumberFormat="1" applyFont="1" applyFill="1" applyBorder="1" applyAlignment="1" applyProtection="1">
      <alignment horizontal="center" vertical="top" wrapText="1"/>
      <protection locked="0"/>
    </xf>
    <xf numFmtId="0" fontId="19" fillId="11" borderId="1" xfId="0" applyFont="1" applyFill="1" applyBorder="1" applyAlignment="1">
      <alignment horizontal="center" vertical="top" wrapText="1"/>
    </xf>
    <xf numFmtId="9" fontId="19" fillId="12" borderId="1" xfId="1" applyFont="1" applyFill="1" applyBorder="1" applyAlignment="1" applyProtection="1">
      <alignment horizontal="center" vertical="top" wrapText="1"/>
      <protection locked="0"/>
    </xf>
    <xf numFmtId="164" fontId="19" fillId="10" borderId="5" xfId="0" applyNumberFormat="1" applyFont="1" applyFill="1" applyBorder="1" applyAlignment="1" applyProtection="1">
      <alignment horizontal="center" vertical="top" wrapText="1"/>
      <protection locked="0"/>
    </xf>
    <xf numFmtId="0" fontId="25" fillId="10" borderId="0" xfId="0" applyFont="1" applyFill="1" applyAlignment="1">
      <alignment horizontal="center" vertical="center" wrapText="1"/>
    </xf>
    <xf numFmtId="3" fontId="19" fillId="7" borderId="7" xfId="0" applyNumberFormat="1" applyFont="1" applyFill="1" applyBorder="1" applyAlignment="1">
      <alignment horizontal="right" vertical="center" wrapText="1"/>
    </xf>
    <xf numFmtId="9" fontId="19" fillId="7" borderId="7" xfId="0" applyNumberFormat="1" applyFont="1" applyFill="1" applyBorder="1" applyAlignment="1">
      <alignment horizontal="right" vertical="center"/>
    </xf>
    <xf numFmtId="164" fontId="19" fillId="7" borderId="7" xfId="0" applyNumberFormat="1" applyFont="1" applyFill="1" applyBorder="1" applyAlignment="1">
      <alignment horizontal="right" vertical="center" wrapText="1"/>
    </xf>
    <xf numFmtId="9" fontId="19" fillId="7" borderId="7" xfId="0" applyNumberFormat="1" applyFont="1" applyFill="1" applyBorder="1" applyAlignment="1">
      <alignment horizontal="right" vertical="center" wrapText="1"/>
    </xf>
    <xf numFmtId="9" fontId="19" fillId="7" borderId="7" xfId="1" applyFont="1" applyFill="1" applyBorder="1" applyAlignment="1">
      <alignment horizontal="right" vertical="center" wrapText="1"/>
    </xf>
    <xf numFmtId="0" fontId="26" fillId="0" borderId="0" xfId="0" applyFont="1"/>
    <xf numFmtId="0" fontId="27" fillId="0" borderId="8" xfId="0" applyFont="1" applyBorder="1" applyAlignment="1" applyProtection="1">
      <alignment horizontal="left" vertical="top" wrapText="1"/>
      <protection locked="0"/>
    </xf>
    <xf numFmtId="3" fontId="21" fillId="7" borderId="9" xfId="0" applyNumberFormat="1" applyFont="1" applyFill="1" applyBorder="1" applyAlignment="1">
      <alignment horizontal="right" vertical="center" wrapText="1"/>
    </xf>
    <xf numFmtId="3" fontId="19" fillId="7" borderId="9" xfId="0" applyNumberFormat="1" applyFont="1" applyFill="1" applyBorder="1" applyAlignment="1">
      <alignment horizontal="right" vertical="center" wrapText="1"/>
    </xf>
    <xf numFmtId="9" fontId="19" fillId="0" borderId="9" xfId="0" applyNumberFormat="1" applyFont="1" applyBorder="1" applyAlignment="1">
      <alignment horizontal="right" vertical="center"/>
    </xf>
    <xf numFmtId="3" fontId="28" fillId="7" borderId="9" xfId="0" applyNumberFormat="1" applyFont="1" applyFill="1" applyBorder="1" applyAlignment="1">
      <alignment horizontal="right" vertical="center" wrapText="1"/>
    </xf>
    <xf numFmtId="164" fontId="19" fillId="7" borderId="9" xfId="0" applyNumberFormat="1" applyFont="1" applyFill="1" applyBorder="1" applyAlignment="1">
      <alignment horizontal="right" vertical="center" wrapText="1"/>
    </xf>
    <xf numFmtId="9" fontId="21" fillId="7" borderId="9" xfId="0" applyNumberFormat="1" applyFont="1" applyFill="1" applyBorder="1" applyAlignment="1">
      <alignment horizontal="right" vertical="center"/>
    </xf>
    <xf numFmtId="9" fontId="28" fillId="7" borderId="9" xfId="1" applyFont="1" applyFill="1" applyBorder="1" applyAlignment="1">
      <alignment horizontal="right" vertical="center" wrapText="1"/>
    </xf>
    <xf numFmtId="0" fontId="25" fillId="0" borderId="0" xfId="0" applyFont="1"/>
    <xf numFmtId="0" fontId="21" fillId="0" borderId="1" xfId="0" applyFont="1" applyBorder="1" applyAlignment="1" applyProtection="1">
      <alignment horizontal="left" vertical="top" wrapText="1"/>
      <protection locked="0"/>
    </xf>
    <xf numFmtId="3" fontId="29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2" borderId="1" xfId="0" applyNumberFormat="1" applyFont="1" applyFill="1" applyBorder="1" applyAlignment="1">
      <alignment horizontal="right" vertical="center" wrapText="1"/>
    </xf>
    <xf numFmtId="3" fontId="21" fillId="13" borderId="1" xfId="0" applyNumberFormat="1" applyFont="1" applyFill="1" applyBorder="1" applyAlignment="1">
      <alignment horizontal="right" vertical="center" wrapText="1"/>
    </xf>
    <xf numFmtId="9" fontId="21" fillId="0" borderId="1" xfId="0" applyNumberFormat="1" applyFont="1" applyBorder="1" applyAlignment="1">
      <alignment horizontal="right" vertical="center" wrapText="1"/>
    </xf>
    <xf numFmtId="3" fontId="29" fillId="13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4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1" xfId="0" applyNumberFormat="1" applyFont="1" applyBorder="1" applyAlignment="1">
      <alignment horizontal="right" vertical="center" wrapText="1"/>
    </xf>
    <xf numFmtId="9" fontId="21" fillId="11" borderId="1" xfId="0" applyNumberFormat="1" applyFont="1" applyFill="1" applyBorder="1" applyAlignment="1">
      <alignment horizontal="right" vertical="center" wrapText="1"/>
    </xf>
    <xf numFmtId="9" fontId="29" fillId="12" borderId="4" xfId="1" applyFont="1" applyFill="1" applyBorder="1" applyAlignment="1" applyProtection="1">
      <alignment horizontal="right" vertical="center" wrapText="1"/>
      <protection locked="0"/>
    </xf>
    <xf numFmtId="9" fontId="21" fillId="13" borderId="1" xfId="0" applyNumberFormat="1" applyFont="1" applyFill="1" applyBorder="1" applyAlignment="1">
      <alignment horizontal="right" vertical="center" wrapText="1"/>
    </xf>
    <xf numFmtId="9" fontId="19" fillId="0" borderId="10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horizontal="left" vertical="top" wrapText="1"/>
      <protection locked="0"/>
    </xf>
    <xf numFmtId="3" fontId="29" fillId="7" borderId="9" xfId="0" applyNumberFormat="1" applyFont="1" applyFill="1" applyBorder="1" applyAlignment="1">
      <alignment horizontal="right" vertical="center" wrapText="1"/>
    </xf>
    <xf numFmtId="3" fontId="30" fillId="7" borderId="9" xfId="0" applyNumberFormat="1" applyFont="1" applyFill="1" applyBorder="1" applyAlignment="1">
      <alignment horizontal="right" vertical="center" wrapText="1"/>
    </xf>
    <xf numFmtId="3" fontId="19" fillId="7" borderId="3" xfId="0" applyNumberFormat="1" applyFont="1" applyFill="1" applyBorder="1" applyAlignment="1">
      <alignment horizontal="right" vertical="center" wrapText="1"/>
    </xf>
    <xf numFmtId="164" fontId="19" fillId="7" borderId="3" xfId="0" applyNumberFormat="1" applyFont="1" applyFill="1" applyBorder="1" applyAlignment="1">
      <alignment horizontal="right" vertical="center" wrapText="1"/>
    </xf>
    <xf numFmtId="9" fontId="30" fillId="7" borderId="9" xfId="1" applyFont="1" applyFill="1" applyBorder="1" applyAlignment="1">
      <alignment horizontal="right" vertical="center" wrapText="1"/>
    </xf>
    <xf numFmtId="3" fontId="30" fillId="7" borderId="11" xfId="0" applyNumberFormat="1" applyFont="1" applyFill="1" applyBorder="1" applyAlignment="1">
      <alignment horizontal="right" vertical="center" wrapText="1"/>
    </xf>
    <xf numFmtId="0" fontId="19" fillId="15" borderId="1" xfId="0" applyFont="1" applyFill="1" applyBorder="1" applyAlignment="1">
      <alignment horizontal="right" vertical="top" wrapText="1"/>
    </xf>
    <xf numFmtId="3" fontId="19" fillId="15" borderId="1" xfId="0" applyNumberFormat="1" applyFont="1" applyFill="1" applyBorder="1" applyAlignment="1">
      <alignment horizontal="right" vertical="center" wrapText="1"/>
    </xf>
    <xf numFmtId="3" fontId="19" fillId="15" borderId="2" xfId="0" applyNumberFormat="1" applyFont="1" applyFill="1" applyBorder="1" applyAlignment="1">
      <alignment horizontal="right" vertical="center" wrapText="1"/>
    </xf>
    <xf numFmtId="9" fontId="19" fillId="15" borderId="1" xfId="0" applyNumberFormat="1" applyFont="1" applyFill="1" applyBorder="1" applyAlignment="1">
      <alignment horizontal="right" vertical="center" wrapText="1"/>
    </xf>
    <xf numFmtId="9" fontId="19" fillId="15" borderId="2" xfId="1" applyFont="1" applyFill="1" applyBorder="1" applyAlignment="1">
      <alignment horizontal="right" vertical="center" wrapText="1"/>
    </xf>
    <xf numFmtId="9" fontId="19" fillId="15" borderId="1" xfId="0" applyNumberFormat="1" applyFont="1" applyFill="1" applyBorder="1" applyAlignment="1">
      <alignment horizontal="right" vertical="center"/>
    </xf>
    <xf numFmtId="0" fontId="27" fillId="0" borderId="1" xfId="0" applyFont="1" applyBorder="1" applyAlignment="1" applyProtection="1">
      <alignment horizontal="left" vertical="top"/>
      <protection locked="0"/>
    </xf>
    <xf numFmtId="9" fontId="21" fillId="15" borderId="1" xfId="0" applyNumberFormat="1" applyFont="1" applyFill="1" applyBorder="1" applyAlignment="1">
      <alignment horizontal="right" vertical="center" wrapText="1"/>
    </xf>
    <xf numFmtId="9" fontId="19" fillId="15" borderId="1" xfId="1" applyFont="1" applyFill="1" applyBorder="1" applyAlignment="1">
      <alignment horizontal="right" vertical="center" wrapText="1"/>
    </xf>
    <xf numFmtId="0" fontId="31" fillId="14" borderId="1" xfId="0" applyFont="1" applyFill="1" applyBorder="1" applyAlignment="1">
      <alignment vertical="top" wrapText="1"/>
    </xf>
    <xf numFmtId="3" fontId="19" fillId="7" borderId="0" xfId="0" applyNumberFormat="1" applyFont="1" applyFill="1" applyAlignment="1">
      <alignment horizontal="right" vertical="center" wrapText="1"/>
    </xf>
    <xf numFmtId="0" fontId="32" fillId="0" borderId="11" xfId="0" applyFont="1" applyBorder="1" applyAlignment="1" applyProtection="1">
      <alignment horizontal="left" vertical="top"/>
      <protection locked="0"/>
    </xf>
    <xf numFmtId="3" fontId="29" fillId="7" borderId="1" xfId="0" applyNumberFormat="1" applyFont="1" applyFill="1" applyBorder="1" applyAlignment="1">
      <alignment horizontal="right" vertical="center" wrapText="1"/>
    </xf>
    <xf numFmtId="3" fontId="21" fillId="7" borderId="1" xfId="0" applyNumberFormat="1" applyFont="1" applyFill="1" applyBorder="1" applyAlignment="1">
      <alignment horizontal="right" vertical="center" wrapText="1"/>
    </xf>
    <xf numFmtId="3" fontId="19" fillId="7" borderId="1" xfId="0" applyNumberFormat="1" applyFont="1" applyFill="1" applyBorder="1" applyAlignment="1">
      <alignment horizontal="right" vertical="center" wrapText="1"/>
    </xf>
    <xf numFmtId="3" fontId="29" fillId="12" borderId="1" xfId="0" applyNumberFormat="1" applyFont="1" applyFill="1" applyBorder="1" applyAlignment="1" applyProtection="1">
      <alignment horizontal="right" vertical="center" wrapText="1"/>
      <protection locked="0"/>
    </xf>
    <xf numFmtId="9" fontId="29" fillId="12" borderId="1" xfId="1" applyFont="1" applyFill="1" applyBorder="1" applyAlignment="1" applyProtection="1">
      <alignment horizontal="right" vertical="center" wrapText="1"/>
      <protection locked="0"/>
    </xf>
    <xf numFmtId="0" fontId="32" fillId="0" borderId="8" xfId="0" applyFont="1" applyBorder="1" applyAlignment="1" applyProtection="1">
      <alignment horizontal="left" vertical="top" wrapText="1"/>
      <protection locked="0"/>
    </xf>
    <xf numFmtId="3" fontId="29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2" borderId="8" xfId="0" applyNumberFormat="1" applyFont="1" applyFill="1" applyBorder="1" applyAlignment="1">
      <alignment horizontal="right" vertical="center" wrapText="1"/>
    </xf>
    <xf numFmtId="3" fontId="21" fillId="13" borderId="8" xfId="0" applyNumberFormat="1" applyFont="1" applyFill="1" applyBorder="1" applyAlignment="1">
      <alignment horizontal="right" vertical="center" wrapText="1"/>
    </xf>
    <xf numFmtId="9" fontId="21" fillId="0" borderId="8" xfId="0" applyNumberFormat="1" applyFont="1" applyBorder="1" applyAlignment="1">
      <alignment horizontal="right" vertical="center" wrapText="1"/>
    </xf>
    <xf numFmtId="3" fontId="29" fillId="13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12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8" xfId="0" applyNumberFormat="1" applyFont="1" applyBorder="1" applyAlignment="1">
      <alignment horizontal="right" vertical="center" wrapText="1"/>
    </xf>
    <xf numFmtId="9" fontId="21" fillId="11" borderId="8" xfId="0" applyNumberFormat="1" applyFont="1" applyFill="1" applyBorder="1" applyAlignment="1">
      <alignment horizontal="right" vertical="center" wrapText="1"/>
    </xf>
    <xf numFmtId="9" fontId="29" fillId="12" borderId="12" xfId="1" applyFont="1" applyFill="1" applyBorder="1" applyAlignment="1" applyProtection="1">
      <alignment horizontal="right" vertical="center" wrapText="1"/>
      <protection locked="0"/>
    </xf>
    <xf numFmtId="9" fontId="21" fillId="13" borderId="8" xfId="0" applyNumberFormat="1" applyFont="1" applyFill="1" applyBorder="1" applyAlignment="1">
      <alignment horizontal="right" vertical="center" wrapText="1"/>
    </xf>
    <xf numFmtId="3" fontId="19" fillId="15" borderId="4" xfId="0" applyNumberFormat="1" applyFont="1" applyFill="1" applyBorder="1" applyAlignment="1">
      <alignment horizontal="right" vertical="center" wrapText="1"/>
    </xf>
    <xf numFmtId="9" fontId="19" fillId="15" borderId="4" xfId="1" applyFont="1" applyFill="1" applyBorder="1" applyAlignment="1">
      <alignment horizontal="right" vertical="center" wrapText="1"/>
    </xf>
    <xf numFmtId="164" fontId="19" fillId="7" borderId="0" xfId="0" applyNumberFormat="1" applyFont="1" applyFill="1" applyAlignment="1">
      <alignment horizontal="right" vertical="center" wrapText="1"/>
    </xf>
    <xf numFmtId="0" fontId="33" fillId="0" borderId="1" xfId="0" applyFont="1" applyBorder="1" applyAlignment="1" applyProtection="1">
      <alignment horizontal="left" vertical="top" wrapText="1"/>
      <protection locked="0"/>
    </xf>
    <xf numFmtId="0" fontId="19" fillId="14" borderId="1" xfId="0" applyFont="1" applyFill="1" applyBorder="1" applyAlignment="1">
      <alignment vertical="top" wrapText="1"/>
    </xf>
    <xf numFmtId="9" fontId="19" fillId="7" borderId="9" xfId="1" applyFont="1" applyFill="1" applyBorder="1" applyAlignment="1">
      <alignment horizontal="right" vertical="center" wrapText="1"/>
    </xf>
    <xf numFmtId="9" fontId="34" fillId="0" borderId="1" xfId="0" applyNumberFormat="1" applyFont="1" applyBorder="1" applyAlignment="1">
      <alignment horizontal="right" vertical="center" wrapText="1"/>
    </xf>
    <xf numFmtId="9" fontId="20" fillId="0" borderId="1" xfId="0" applyNumberFormat="1" applyFont="1" applyBorder="1" applyAlignment="1">
      <alignment horizontal="right" vertical="center" wrapText="1"/>
    </xf>
    <xf numFmtId="9" fontId="20" fillId="0" borderId="10" xfId="0" applyNumberFormat="1" applyFont="1" applyBorder="1" applyAlignment="1">
      <alignment horizontal="right" vertical="center"/>
    </xf>
    <xf numFmtId="0" fontId="34" fillId="0" borderId="1" xfId="0" applyFont="1" applyBorder="1" applyAlignment="1" applyProtection="1">
      <alignment vertical="center"/>
      <protection locked="0"/>
    </xf>
    <xf numFmtId="0" fontId="35" fillId="0" borderId="0" xfId="0" applyFont="1"/>
    <xf numFmtId="0" fontId="21" fillId="0" borderId="1" xfId="0" applyFont="1" applyBorder="1" applyAlignment="1" applyProtection="1">
      <alignment horizontal="right" vertical="top" wrapText="1"/>
      <protection locked="0"/>
    </xf>
    <xf numFmtId="0" fontId="21" fillId="0" borderId="1" xfId="0" applyFont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right"/>
    </xf>
    <xf numFmtId="3" fontId="21" fillId="0" borderId="3" xfId="0" applyNumberFormat="1" applyFont="1" applyBorder="1" applyAlignment="1">
      <alignment horizontal="right" vertical="center" wrapText="1"/>
    </xf>
    <xf numFmtId="0" fontId="19" fillId="15" borderId="1" xfId="0" applyFont="1" applyFill="1" applyBorder="1" applyAlignment="1">
      <alignment vertical="top" wrapText="1"/>
    </xf>
    <xf numFmtId="3" fontId="19" fillId="15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3" fontId="19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19" fillId="12" borderId="1" xfId="0" applyNumberFormat="1" applyFont="1" applyFill="1" applyBorder="1" applyAlignment="1">
      <alignment horizontal="right" vertical="center" wrapText="1"/>
    </xf>
    <xf numFmtId="3" fontId="19" fillId="13" borderId="1" xfId="0" applyNumberFormat="1" applyFont="1" applyFill="1" applyBorder="1" applyAlignment="1">
      <alignment horizontal="right" vertical="center" wrapText="1"/>
    </xf>
    <xf numFmtId="9" fontId="19" fillId="11" borderId="1" xfId="0" applyNumberFormat="1" applyFont="1" applyFill="1" applyBorder="1" applyAlignment="1">
      <alignment horizontal="right" vertical="center" wrapText="1"/>
    </xf>
    <xf numFmtId="9" fontId="19" fillId="12" borderId="1" xfId="1" applyFont="1" applyFill="1" applyBorder="1" applyAlignment="1">
      <alignment horizontal="right" vertical="center" wrapText="1"/>
    </xf>
    <xf numFmtId="9" fontId="19" fillId="13" borderId="1" xfId="0" applyNumberFormat="1" applyFont="1" applyFill="1" applyBorder="1" applyAlignment="1">
      <alignment horizontal="right" vertical="center" wrapText="1"/>
    </xf>
    <xf numFmtId="0" fontId="21" fillId="16" borderId="1" xfId="0" applyFont="1" applyFill="1" applyBorder="1" applyAlignment="1" applyProtection="1">
      <alignment vertical="top" wrapText="1"/>
      <protection locked="0"/>
    </xf>
    <xf numFmtId="0" fontId="36" fillId="0" borderId="0" xfId="0" applyFont="1" applyAlignment="1">
      <alignment vertical="top" wrapText="1"/>
    </xf>
    <xf numFmtId="3" fontId="37" fillId="0" borderId="0" xfId="0" applyNumberFormat="1" applyFont="1" applyAlignment="1">
      <alignment vertical="top"/>
    </xf>
    <xf numFmtId="0" fontId="38" fillId="0" borderId="0" xfId="0" applyFont="1" applyAlignment="1">
      <alignment vertical="top"/>
    </xf>
    <xf numFmtId="0" fontId="37" fillId="0" borderId="0" xfId="0" applyFont="1" applyAlignment="1">
      <alignment vertical="top"/>
    </xf>
    <xf numFmtId="9" fontId="37" fillId="0" borderId="0" xfId="1" applyFont="1" applyAlignment="1">
      <alignment vertical="top"/>
    </xf>
    <xf numFmtId="0" fontId="21" fillId="0" borderId="0" xfId="0" applyFont="1"/>
    <xf numFmtId="0" fontId="21" fillId="0" borderId="0" xfId="0" applyFont="1" applyAlignment="1">
      <alignment vertical="top" wrapText="1"/>
    </xf>
    <xf numFmtId="164" fontId="21" fillId="0" borderId="0" xfId="0" applyNumberFormat="1" applyFont="1"/>
    <xf numFmtId="3" fontId="21" fillId="0" borderId="0" xfId="0" applyNumberFormat="1" applyFont="1"/>
    <xf numFmtId="9" fontId="21" fillId="0" borderId="0" xfId="1" applyFont="1"/>
    <xf numFmtId="0" fontId="19" fillId="17" borderId="13" xfId="0" applyFont="1" applyFill="1" applyBorder="1" applyAlignment="1" applyProtection="1">
      <alignment vertical="top" wrapText="1"/>
      <protection locked="0"/>
    </xf>
    <xf numFmtId="0" fontId="21" fillId="17" borderId="14" xfId="0" applyFont="1" applyFill="1" applyBorder="1" applyAlignment="1" applyProtection="1">
      <alignment vertical="center" wrapText="1"/>
      <protection locked="0"/>
    </xf>
    <xf numFmtId="0" fontId="39" fillId="0" borderId="0" xfId="0" applyFont="1" applyAlignment="1">
      <alignment vertical="top"/>
    </xf>
    <xf numFmtId="0" fontId="39" fillId="0" borderId="0" xfId="0" applyFont="1"/>
    <xf numFmtId="164" fontId="39" fillId="0" borderId="0" xfId="0" applyNumberFormat="1" applyFont="1"/>
    <xf numFmtId="3" fontId="39" fillId="0" borderId="0" xfId="0" applyNumberFormat="1" applyFont="1"/>
    <xf numFmtId="9" fontId="39" fillId="0" borderId="0" xfId="1" applyFont="1"/>
    <xf numFmtId="164" fontId="25" fillId="0" borderId="0" xfId="0" applyNumberFormat="1" applyFont="1"/>
    <xf numFmtId="3" fontId="25" fillId="0" borderId="0" xfId="0" applyNumberFormat="1" applyFont="1"/>
    <xf numFmtId="9" fontId="25" fillId="0" borderId="0" xfId="1" applyFont="1"/>
    <xf numFmtId="0" fontId="25" fillId="0" borderId="0" xfId="0" applyFont="1" applyAlignment="1">
      <alignment vertical="top" wrapText="1"/>
    </xf>
    <xf numFmtId="0" fontId="19" fillId="7" borderId="5" xfId="0" applyFont="1" applyFill="1" applyBorder="1" applyAlignment="1">
      <alignment horizontal="center" vertical="top" wrapText="1"/>
    </xf>
    <xf numFmtId="164" fontId="19" fillId="10" borderId="1" xfId="0" applyNumberFormat="1" applyFont="1" applyFill="1" applyBorder="1" applyAlignment="1">
      <alignment horizontal="center" vertical="top" wrapText="1"/>
    </xf>
    <xf numFmtId="9" fontId="40" fillId="7" borderId="1" xfId="0" applyNumberFormat="1" applyFont="1" applyFill="1" applyBorder="1" applyAlignment="1">
      <alignment horizontal="center" vertical="top" wrapText="1"/>
    </xf>
    <xf numFmtId="3" fontId="21" fillId="18" borderId="15" xfId="0" applyNumberFormat="1" applyFont="1" applyFill="1" applyBorder="1" applyAlignment="1">
      <alignment horizontal="right" vertical="center" wrapText="1"/>
    </xf>
    <xf numFmtId="3" fontId="19" fillId="18" borderId="15" xfId="0" applyNumberFormat="1" applyFont="1" applyFill="1" applyBorder="1" applyAlignment="1">
      <alignment horizontal="right" vertical="center" wrapText="1"/>
    </xf>
    <xf numFmtId="9" fontId="19" fillId="18" borderId="14" xfId="0" applyNumberFormat="1" applyFont="1" applyFill="1" applyBorder="1" applyAlignment="1">
      <alignment horizontal="right" vertical="center"/>
    </xf>
    <xf numFmtId="3" fontId="28" fillId="18" borderId="13" xfId="0" applyNumberFormat="1" applyFont="1" applyFill="1" applyBorder="1" applyAlignment="1">
      <alignment horizontal="right" vertical="center" wrapText="1"/>
    </xf>
    <xf numFmtId="3" fontId="28" fillId="18" borderId="15" xfId="0" applyNumberFormat="1" applyFont="1" applyFill="1" applyBorder="1" applyAlignment="1">
      <alignment horizontal="right" vertical="center" wrapText="1"/>
    </xf>
    <xf numFmtId="9" fontId="19" fillId="18" borderId="13" xfId="0" applyNumberFormat="1" applyFont="1" applyFill="1" applyBorder="1" applyAlignment="1">
      <alignment horizontal="right" vertical="center"/>
    </xf>
    <xf numFmtId="9" fontId="19" fillId="18" borderId="15" xfId="0" applyNumberFormat="1" applyFont="1" applyFill="1" applyBorder="1" applyAlignment="1">
      <alignment horizontal="right" vertical="center"/>
    </xf>
    <xf numFmtId="9" fontId="19" fillId="18" borderId="15" xfId="1" applyFont="1" applyFill="1" applyBorder="1" applyAlignment="1">
      <alignment horizontal="right" vertical="center"/>
    </xf>
    <xf numFmtId="3" fontId="21" fillId="12" borderId="5" xfId="0" applyNumberFormat="1" applyFont="1" applyFill="1" applyBorder="1" applyAlignment="1">
      <alignment horizontal="right" vertical="center" wrapText="1"/>
    </xf>
    <xf numFmtId="10" fontId="19" fillId="0" borderId="1" xfId="0" applyNumberFormat="1" applyFont="1" applyBorder="1" applyAlignment="1">
      <alignment horizontal="right" wrapText="1"/>
    </xf>
    <xf numFmtId="3" fontId="21" fillId="19" borderId="1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16" xfId="0" applyNumberFormat="1" applyFont="1" applyFill="1" applyBorder="1" applyAlignment="1" applyProtection="1">
      <alignment wrapText="1"/>
      <protection locked="0"/>
    </xf>
    <xf numFmtId="9" fontId="21" fillId="0" borderId="3" xfId="0" applyNumberFormat="1" applyFont="1" applyBorder="1" applyAlignment="1">
      <alignment horizontal="right" vertical="center" wrapText="1"/>
    </xf>
    <xf numFmtId="9" fontId="19" fillId="0" borderId="3" xfId="0" applyNumberFormat="1" applyFont="1" applyBorder="1" applyAlignment="1">
      <alignment horizontal="right" vertical="center" wrapText="1"/>
    </xf>
    <xf numFmtId="3" fontId="29" fillId="0" borderId="2" xfId="0" applyNumberFormat="1" applyFont="1" applyBorder="1" applyAlignment="1" applyProtection="1">
      <alignment horizontal="right" vertical="center" wrapText="1"/>
      <protection locked="0"/>
    </xf>
    <xf numFmtId="3" fontId="29" fillId="0" borderId="3" xfId="0" applyNumberFormat="1" applyFont="1" applyBorder="1" applyAlignment="1" applyProtection="1">
      <alignment horizontal="right" vertical="center" wrapText="1"/>
      <protection locked="0"/>
    </xf>
    <xf numFmtId="3" fontId="21" fillId="0" borderId="3" xfId="0" applyNumberFormat="1" applyFont="1" applyBorder="1" applyAlignment="1" applyProtection="1">
      <alignment horizontal="right" vertical="center" wrapText="1"/>
      <protection locked="0"/>
    </xf>
    <xf numFmtId="9" fontId="29" fillId="0" borderId="3" xfId="1" applyFont="1" applyBorder="1" applyAlignment="1" applyProtection="1">
      <alignment horizontal="right" vertical="center" wrapText="1"/>
      <protection locked="0"/>
    </xf>
    <xf numFmtId="3" fontId="29" fillId="11" borderId="5" xfId="0" applyNumberFormat="1" applyFont="1" applyFill="1" applyBorder="1" applyAlignment="1" applyProtection="1">
      <alignment horizontal="right" vertical="center" wrapText="1"/>
      <protection locked="0"/>
    </xf>
    <xf numFmtId="3" fontId="29" fillId="13" borderId="5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17" xfId="0" applyNumberFormat="1" applyFont="1" applyFill="1" applyBorder="1" applyAlignment="1" applyProtection="1">
      <alignment horizontal="right" vertical="center" wrapText="1"/>
      <protection locked="0"/>
    </xf>
    <xf numFmtId="3" fontId="21" fillId="13" borderId="5" xfId="0" applyNumberFormat="1" applyFont="1" applyFill="1" applyBorder="1" applyAlignment="1">
      <alignment horizontal="right" vertical="center" wrapText="1"/>
    </xf>
    <xf numFmtId="9" fontId="21" fillId="0" borderId="5" xfId="0" applyNumberFormat="1" applyFont="1" applyBorder="1" applyAlignment="1">
      <alignment horizontal="right" vertical="center" wrapText="1"/>
    </xf>
    <xf numFmtId="3" fontId="21" fillId="11" borderId="5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5" xfId="0" applyNumberFormat="1" applyFont="1" applyBorder="1" applyAlignment="1">
      <alignment horizontal="right" vertical="center" wrapText="1"/>
    </xf>
    <xf numFmtId="9" fontId="21" fillId="11" borderId="5" xfId="0" applyNumberFormat="1" applyFont="1" applyFill="1" applyBorder="1" applyAlignment="1">
      <alignment horizontal="right" vertical="center" wrapText="1"/>
    </xf>
    <xf numFmtId="9" fontId="29" fillId="12" borderId="17" xfId="1" applyFont="1" applyFill="1" applyBorder="1" applyAlignment="1" applyProtection="1">
      <alignment horizontal="right" vertical="center" wrapText="1"/>
      <protection locked="0"/>
    </xf>
    <xf numFmtId="9" fontId="21" fillId="13" borderId="5" xfId="0" applyNumberFormat="1" applyFont="1" applyFill="1" applyBorder="1" applyAlignment="1">
      <alignment horizontal="right" vertical="center" wrapText="1"/>
    </xf>
    <xf numFmtId="3" fontId="29" fillId="11" borderId="6" xfId="0" applyNumberFormat="1" applyFont="1" applyFill="1" applyBorder="1" applyAlignment="1" applyProtection="1">
      <alignment horizontal="right" vertical="center" wrapText="1"/>
      <protection locked="0"/>
    </xf>
    <xf numFmtId="3" fontId="21" fillId="0" borderId="9" xfId="0" applyNumberFormat="1" applyFont="1" applyBorder="1" applyAlignment="1">
      <alignment horizontal="right" vertical="center" wrapText="1"/>
    </xf>
    <xf numFmtId="3" fontId="19" fillId="15" borderId="19" xfId="0" applyNumberFormat="1" applyFont="1" applyFill="1" applyBorder="1" applyAlignment="1">
      <alignment horizontal="right" vertical="center" wrapText="1"/>
    </xf>
    <xf numFmtId="3" fontId="19" fillId="15" borderId="20" xfId="0" applyNumberFormat="1" applyFont="1" applyFill="1" applyBorder="1" applyAlignment="1">
      <alignment horizontal="right" vertical="center" wrapText="1"/>
    </xf>
    <xf numFmtId="9" fontId="19" fillId="15" borderId="21" xfId="0" applyNumberFormat="1" applyFont="1" applyFill="1" applyBorder="1" applyAlignment="1">
      <alignment horizontal="right" vertical="center" wrapText="1"/>
    </xf>
    <xf numFmtId="3" fontId="19" fillId="15" borderId="18" xfId="0" applyNumberFormat="1" applyFont="1" applyFill="1" applyBorder="1" applyAlignment="1">
      <alignment horizontal="right" vertical="center" wrapText="1"/>
    </xf>
    <xf numFmtId="9" fontId="19" fillId="15" borderId="18" xfId="0" applyNumberFormat="1" applyFont="1" applyFill="1" applyBorder="1" applyAlignment="1">
      <alignment horizontal="right" vertical="center" wrapText="1"/>
    </xf>
    <xf numFmtId="9" fontId="19" fillId="15" borderId="20" xfId="1" applyFont="1" applyFill="1" applyBorder="1" applyAlignment="1">
      <alignment horizontal="right" vertical="center" wrapText="1"/>
    </xf>
    <xf numFmtId="9" fontId="19" fillId="15" borderId="19" xfId="0" applyNumberFormat="1" applyFont="1" applyFill="1" applyBorder="1" applyAlignment="1">
      <alignment horizontal="right" vertical="center"/>
    </xf>
    <xf numFmtId="9" fontId="19" fillId="0" borderId="1" xfId="0" applyNumberFormat="1" applyFont="1" applyBorder="1" applyAlignment="1">
      <alignment horizontal="right" wrapText="1"/>
    </xf>
    <xf numFmtId="3" fontId="21" fillId="20" borderId="20" xfId="0" applyNumberFormat="1" applyFont="1" applyFill="1" applyBorder="1" applyAlignment="1" applyProtection="1">
      <alignment horizontal="right" vertical="center" wrapText="1"/>
      <protection locked="0"/>
    </xf>
    <xf numFmtId="3" fontId="21" fillId="20" borderId="15" xfId="0" applyNumberFormat="1" applyFont="1" applyFill="1" applyBorder="1" applyAlignment="1">
      <alignment horizontal="right" vertical="center" wrapText="1"/>
    </xf>
    <xf numFmtId="9" fontId="21" fillId="20" borderId="14" xfId="0" applyNumberFormat="1" applyFont="1" applyFill="1" applyBorder="1" applyAlignment="1">
      <alignment horizontal="right" vertical="center" wrapText="1"/>
    </xf>
    <xf numFmtId="3" fontId="41" fillId="20" borderId="13" xfId="0" applyNumberFormat="1" applyFont="1" applyFill="1" applyBorder="1" applyAlignment="1" applyProtection="1">
      <alignment horizontal="right" vertical="center" wrapText="1"/>
      <protection locked="0"/>
    </xf>
    <xf numFmtId="3" fontId="41" fillId="20" borderId="15" xfId="0" applyNumberFormat="1" applyFont="1" applyFill="1" applyBorder="1" applyAlignment="1" applyProtection="1">
      <alignment horizontal="right" vertical="center" wrapText="1"/>
      <protection locked="0"/>
    </xf>
    <xf numFmtId="3" fontId="21" fillId="20" borderId="13" xfId="0" applyNumberFormat="1" applyFont="1" applyFill="1" applyBorder="1" applyAlignment="1" applyProtection="1">
      <alignment horizontal="right" vertical="center" wrapText="1"/>
      <protection locked="0"/>
    </xf>
    <xf numFmtId="9" fontId="21" fillId="20" borderId="15" xfId="1" applyFont="1" applyFill="1" applyBorder="1" applyAlignment="1">
      <alignment horizontal="right" vertical="center" wrapText="1"/>
    </xf>
    <xf numFmtId="3" fontId="21" fillId="20" borderId="1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>
      <alignment vertical="top" wrapText="1"/>
    </xf>
    <xf numFmtId="3" fontId="42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42" fillId="13" borderId="1" xfId="0" applyNumberFormat="1" applyFont="1" applyFill="1" applyBorder="1" applyAlignment="1" applyProtection="1">
      <alignment horizontal="right" vertical="center" wrapText="1"/>
      <protection locked="0"/>
    </xf>
    <xf numFmtId="3" fontId="42" fillId="12" borderId="4" xfId="0" applyNumberFormat="1" applyFont="1" applyFill="1" applyBorder="1" applyAlignment="1" applyProtection="1">
      <alignment horizontal="right" vertical="center" wrapText="1"/>
      <protection locked="0"/>
    </xf>
    <xf numFmtId="3" fontId="43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43" fillId="13" borderId="1" xfId="0" applyNumberFormat="1" applyFont="1" applyFill="1" applyBorder="1" applyAlignment="1" applyProtection="1">
      <alignment horizontal="right" vertical="center" wrapText="1"/>
      <protection locked="0"/>
    </xf>
    <xf numFmtId="9" fontId="27" fillId="0" borderId="1" xfId="0" applyNumberFormat="1" applyFont="1" applyBorder="1" applyAlignment="1">
      <alignment horizontal="right" vertical="center" wrapText="1"/>
    </xf>
    <xf numFmtId="9" fontId="44" fillId="0" borderId="1" xfId="0" applyNumberFormat="1" applyFont="1" applyBorder="1" applyAlignment="1">
      <alignment horizontal="right" vertical="center" wrapText="1"/>
    </xf>
    <xf numFmtId="9" fontId="27" fillId="11" borderId="5" xfId="0" applyNumberFormat="1" applyFont="1" applyFill="1" applyBorder="1" applyAlignment="1">
      <alignment horizontal="right" vertical="center" wrapText="1"/>
    </xf>
    <xf numFmtId="9" fontId="42" fillId="12" borderId="4" xfId="1" applyFont="1" applyFill="1" applyBorder="1" applyAlignment="1" applyProtection="1">
      <alignment horizontal="right" vertical="center" wrapText="1"/>
      <protection locked="0"/>
    </xf>
    <xf numFmtId="9" fontId="27" fillId="13" borderId="5" xfId="0" applyNumberFormat="1" applyFont="1" applyFill="1" applyBorder="1" applyAlignment="1">
      <alignment horizontal="right" vertical="center" wrapText="1"/>
    </xf>
    <xf numFmtId="0" fontId="21" fillId="21" borderId="22" xfId="0" applyFont="1" applyFill="1" applyBorder="1"/>
    <xf numFmtId="9" fontId="21" fillId="0" borderId="23" xfId="0" applyNumberFormat="1" applyFont="1" applyBorder="1" applyAlignment="1">
      <alignment wrapText="1"/>
    </xf>
    <xf numFmtId="0" fontId="21" fillId="21" borderId="23" xfId="0" applyFont="1" applyFill="1" applyBorder="1"/>
    <xf numFmtId="3" fontId="19" fillId="22" borderId="18" xfId="0" applyNumberFormat="1" applyFont="1" applyFill="1" applyBorder="1" applyAlignment="1">
      <alignment horizontal="right" vertical="center" wrapText="1"/>
    </xf>
    <xf numFmtId="3" fontId="19" fillId="22" borderId="20" xfId="0" applyNumberFormat="1" applyFont="1" applyFill="1" applyBorder="1" applyAlignment="1">
      <alignment horizontal="right" vertical="center" wrapText="1"/>
    </xf>
    <xf numFmtId="3" fontId="19" fillId="22" borderId="19" xfId="0" applyNumberFormat="1" applyFont="1" applyFill="1" applyBorder="1" applyAlignment="1">
      <alignment horizontal="right" vertical="center" wrapText="1"/>
    </xf>
    <xf numFmtId="9" fontId="19" fillId="22" borderId="21" xfId="0" applyNumberFormat="1" applyFont="1" applyFill="1" applyBorder="1" applyAlignment="1">
      <alignment horizontal="right" vertical="center" wrapText="1"/>
    </xf>
    <xf numFmtId="9" fontId="19" fillId="22" borderId="18" xfId="0" applyNumberFormat="1" applyFont="1" applyFill="1" applyBorder="1" applyAlignment="1">
      <alignment horizontal="right" vertical="center" wrapText="1"/>
    </xf>
    <xf numFmtId="9" fontId="19" fillId="22" borderId="19" xfId="1" applyFont="1" applyFill="1" applyBorder="1" applyAlignment="1">
      <alignment horizontal="right" vertical="center" wrapText="1"/>
    </xf>
    <xf numFmtId="9" fontId="19" fillId="22" borderId="19" xfId="0" applyNumberFormat="1" applyFont="1" applyFill="1" applyBorder="1" applyAlignment="1">
      <alignment horizontal="right" vertical="center"/>
    </xf>
    <xf numFmtId="0" fontId="25" fillId="0" borderId="0" xfId="0" applyFont="1" applyProtection="1">
      <protection hidden="1"/>
    </xf>
    <xf numFmtId="0" fontId="19" fillId="23" borderId="1" xfId="0" applyFont="1" applyFill="1" applyBorder="1" applyAlignment="1">
      <alignment vertical="center" wrapText="1"/>
    </xf>
    <xf numFmtId="0" fontId="21" fillId="0" borderId="1" xfId="0" applyFont="1" applyBorder="1"/>
    <xf numFmtId="3" fontId="41" fillId="23" borderId="1" xfId="0" applyNumberFormat="1" applyFont="1" applyFill="1" applyBorder="1" applyProtection="1">
      <protection locked="0"/>
    </xf>
    <xf numFmtId="164" fontId="49" fillId="0" borderId="0" xfId="0" applyNumberFormat="1" applyFont="1" applyProtection="1">
      <protection hidden="1"/>
    </xf>
    <xf numFmtId="0" fontId="49" fillId="0" borderId="0" xfId="0" applyFont="1" applyProtection="1">
      <protection hidden="1"/>
    </xf>
    <xf numFmtId="0" fontId="21" fillId="0" borderId="1" xfId="0" applyFont="1" applyBorder="1" applyAlignment="1">
      <alignment vertical="center" wrapText="1"/>
    </xf>
    <xf numFmtId="3" fontId="21" fillId="7" borderId="5" xfId="0" applyNumberFormat="1" applyFont="1" applyFill="1" applyBorder="1"/>
    <xf numFmtId="0" fontId="19" fillId="0" borderId="2" xfId="0" applyFont="1" applyBorder="1" applyAlignment="1">
      <alignment vertical="center" wrapText="1"/>
    </xf>
    <xf numFmtId="3" fontId="21" fillId="0" borderId="16" xfId="0" applyNumberFormat="1" applyFont="1" applyBorder="1"/>
    <xf numFmtId="3" fontId="21" fillId="7" borderId="1" xfId="0" applyNumberFormat="1" applyFont="1" applyFill="1" applyBorder="1"/>
    <xf numFmtId="0" fontId="19" fillId="0" borderId="1" xfId="0" applyFont="1" applyBorder="1" applyAlignment="1">
      <alignment vertical="center" wrapText="1"/>
    </xf>
    <xf numFmtId="0" fontId="25" fillId="7" borderId="0" xfId="0" applyFont="1" applyFill="1" applyProtection="1">
      <protection hidden="1"/>
    </xf>
    <xf numFmtId="164" fontId="47" fillId="0" borderId="0" xfId="0" applyNumberFormat="1" applyFont="1" applyProtection="1">
      <protection hidden="1"/>
    </xf>
    <xf numFmtId="9" fontId="25" fillId="0" borderId="0" xfId="1" applyFont="1" applyProtection="1">
      <protection hidden="1"/>
    </xf>
    <xf numFmtId="9" fontId="49" fillId="0" borderId="0" xfId="0" applyNumberFormat="1" applyFont="1" applyProtection="1">
      <protection hidden="1"/>
    </xf>
    <xf numFmtId="164" fontId="46" fillId="0" borderId="0" xfId="0" applyNumberFormat="1" applyFont="1" applyProtection="1">
      <protection hidden="1"/>
    </xf>
    <xf numFmtId="0" fontId="51" fillId="0" borderId="0" xfId="0" applyFont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0" fillId="0" borderId="0" xfId="0" applyProtection="1">
      <protection hidden="1"/>
    </xf>
    <xf numFmtId="0" fontId="34" fillId="0" borderId="0" xfId="0" applyFont="1" applyProtection="1">
      <protection hidden="1"/>
    </xf>
    <xf numFmtId="0" fontId="26" fillId="0" borderId="0" xfId="0" applyFont="1" applyAlignment="1" applyProtection="1">
      <alignment vertical="center" wrapText="1"/>
      <protection hidden="1"/>
    </xf>
    <xf numFmtId="9" fontId="21" fillId="0" borderId="9" xfId="0" applyNumberFormat="1" applyFont="1" applyBorder="1" applyAlignment="1">
      <alignment horizontal="right" vertical="center" wrapText="1"/>
    </xf>
    <xf numFmtId="3" fontId="29" fillId="0" borderId="9" xfId="0" applyNumberFormat="1" applyFont="1" applyBorder="1" applyAlignment="1" applyProtection="1">
      <alignment horizontal="right" vertical="center" wrapText="1"/>
      <protection locked="0"/>
    </xf>
    <xf numFmtId="3" fontId="21" fillId="0" borderId="9" xfId="0" applyNumberFormat="1" applyFont="1" applyBorder="1" applyAlignment="1" applyProtection="1">
      <alignment horizontal="right" vertical="center" wrapText="1"/>
      <protection locked="0"/>
    </xf>
    <xf numFmtId="9" fontId="19" fillId="0" borderId="9" xfId="0" applyNumberFormat="1" applyFont="1" applyBorder="1" applyAlignment="1">
      <alignment horizontal="right" vertical="center" wrapText="1"/>
    </xf>
    <xf numFmtId="9" fontId="29" fillId="0" borderId="9" xfId="1" applyFont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>
      <alignment vertical="center"/>
    </xf>
    <xf numFmtId="3" fontId="29" fillId="0" borderId="11" xfId="0" applyNumberFormat="1" applyFont="1" applyBorder="1" applyAlignment="1" applyProtection="1">
      <alignment horizontal="right" vertical="center" wrapText="1"/>
      <protection locked="0"/>
    </xf>
    <xf numFmtId="0" fontId="21" fillId="0" borderId="9" xfId="0" applyFont="1" applyBorder="1" applyAlignment="1">
      <alignment vertical="center"/>
    </xf>
    <xf numFmtId="0" fontId="4" fillId="6" borderId="1" xfId="0" applyFont="1" applyFill="1" applyBorder="1" applyAlignment="1">
      <alignment horizontal="center"/>
    </xf>
    <xf numFmtId="0" fontId="0" fillId="0" borderId="1" xfId="0" applyBorder="1"/>
    <xf numFmtId="1" fontId="4" fillId="0" borderId="1" xfId="0" applyNumberFormat="1" applyFont="1" applyBorder="1"/>
    <xf numFmtId="0" fontId="19" fillId="7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4" borderId="2" xfId="0" applyFont="1" applyFill="1" applyBorder="1" applyAlignment="1">
      <alignment horizontal="left" vertical="top" wrapText="1"/>
    </xf>
    <xf numFmtId="0" fontId="19" fillId="24" borderId="3" xfId="0" applyFont="1" applyFill="1" applyBorder="1" applyAlignment="1">
      <alignment horizontal="left" vertical="center" wrapText="1"/>
    </xf>
    <xf numFmtId="0" fontId="44" fillId="24" borderId="3" xfId="0" applyFont="1" applyFill="1" applyBorder="1" applyAlignment="1">
      <alignment horizontal="justify" vertical="center" wrapText="1"/>
    </xf>
    <xf numFmtId="0" fontId="27" fillId="24" borderId="4" xfId="0" applyFont="1" applyFill="1" applyBorder="1" applyAlignment="1">
      <alignment horizontal="justify" vertical="center" wrapText="1"/>
    </xf>
    <xf numFmtId="0" fontId="38" fillId="0" borderId="11" xfId="0" applyFont="1" applyBorder="1" applyAlignment="1">
      <alignment horizontal="justify" vertical="center" wrapText="1"/>
    </xf>
    <xf numFmtId="3" fontId="44" fillId="0" borderId="11" xfId="0" applyNumberFormat="1" applyFont="1" applyBorder="1" applyAlignment="1">
      <alignment horizontal="justify" vertical="center" wrapText="1"/>
    </xf>
    <xf numFmtId="0" fontId="27" fillId="0" borderId="1" xfId="0" applyFont="1" applyBorder="1" applyAlignment="1">
      <alignment horizontal="justify" vertical="center" wrapText="1"/>
    </xf>
    <xf numFmtId="0" fontId="38" fillId="0" borderId="2" xfId="0" applyFont="1" applyBorder="1" applyAlignment="1">
      <alignment horizontal="justify" vertical="center" wrapText="1"/>
    </xf>
    <xf numFmtId="3" fontId="44" fillId="0" borderId="2" xfId="0" applyNumberFormat="1" applyFont="1" applyBorder="1" applyAlignment="1">
      <alignment horizontal="justify" vertical="center" wrapText="1"/>
    </xf>
    <xf numFmtId="3" fontId="19" fillId="0" borderId="2" xfId="0" applyNumberFormat="1" applyFont="1" applyBorder="1" applyAlignment="1">
      <alignment horizontal="justify" vertical="center" wrapText="1"/>
    </xf>
    <xf numFmtId="0" fontId="44" fillId="15" borderId="1" xfId="0" applyFont="1" applyFill="1" applyBorder="1" applyAlignment="1">
      <alignment horizontal="justify" vertical="center" wrapText="1"/>
    </xf>
    <xf numFmtId="3" fontId="44" fillId="15" borderId="1" xfId="0" applyNumberFormat="1" applyFont="1" applyFill="1" applyBorder="1" applyAlignment="1">
      <alignment horizontal="right" vertical="center" wrapText="1"/>
    </xf>
    <xf numFmtId="0" fontId="27" fillId="15" borderId="1" xfId="0" applyFont="1" applyFill="1" applyBorder="1" applyAlignment="1">
      <alignment horizontal="justify" vertical="center" wrapText="1"/>
    </xf>
    <xf numFmtId="0" fontId="27" fillId="7" borderId="1" xfId="0" applyFont="1" applyFill="1" applyBorder="1" applyAlignment="1">
      <alignment horizontal="justify" vertical="center" wrapText="1"/>
    </xf>
    <xf numFmtId="0" fontId="44" fillId="15" borderId="2" xfId="0" applyFont="1" applyFill="1" applyBorder="1" applyAlignment="1">
      <alignment horizontal="justify" vertical="center" wrapText="1"/>
    </xf>
    <xf numFmtId="3" fontId="44" fillId="15" borderId="2" xfId="0" applyNumberFormat="1" applyFont="1" applyFill="1" applyBorder="1" applyAlignment="1">
      <alignment horizontal="right" vertical="center" wrapText="1"/>
    </xf>
    <xf numFmtId="0" fontId="19" fillId="22" borderId="2" xfId="0" applyFont="1" applyFill="1" applyBorder="1" applyAlignment="1">
      <alignment horizontal="justify" vertical="center" wrapText="1"/>
    </xf>
    <xf numFmtId="3" fontId="19" fillId="22" borderId="2" xfId="0" applyNumberFormat="1" applyFont="1" applyFill="1" applyBorder="1" applyAlignment="1">
      <alignment horizontal="right" vertical="center" wrapText="1"/>
    </xf>
    <xf numFmtId="0" fontId="27" fillId="22" borderId="1" xfId="0" applyFont="1" applyFill="1" applyBorder="1" applyAlignment="1">
      <alignment horizontal="justify" vertical="center" wrapText="1"/>
    </xf>
    <xf numFmtId="0" fontId="52" fillId="7" borderId="0" xfId="0" applyFont="1" applyFill="1" applyAlignment="1">
      <alignment horizontal="left" vertical="center" wrapText="1"/>
    </xf>
    <xf numFmtId="0" fontId="20" fillId="7" borderId="0" xfId="0" applyFont="1" applyFill="1" applyAlignment="1">
      <alignment horizontal="justify" vertical="center" wrapText="1"/>
    </xf>
    <xf numFmtId="0" fontId="27" fillId="7" borderId="0" xfId="0" applyFont="1" applyFill="1" applyAlignment="1">
      <alignment horizontal="justify" vertical="center" wrapText="1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21" fillId="0" borderId="1" xfId="0" applyFont="1" applyBorder="1" applyAlignment="1">
      <alignment vertical="top" wrapText="1"/>
    </xf>
    <xf numFmtId="0" fontId="20" fillId="0" borderId="0" xfId="0" applyFont="1" applyAlignment="1">
      <alignment vertical="center"/>
    </xf>
    <xf numFmtId="0" fontId="54" fillId="10" borderId="1" xfId="0" applyFont="1" applyFill="1" applyBorder="1" applyAlignment="1" applyProtection="1">
      <alignment horizontal="center" vertical="top" wrapText="1"/>
      <protection locked="0"/>
    </xf>
    <xf numFmtId="0" fontId="54" fillId="13" borderId="5" xfId="0" applyFont="1" applyFill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19" fillId="24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9" fillId="7" borderId="3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left" vertical="top" wrapText="1"/>
    </xf>
    <xf numFmtId="3" fontId="29" fillId="11" borderId="8" xfId="0" applyNumberFormat="1" applyFont="1" applyFill="1" applyBorder="1" applyAlignment="1">
      <alignment horizontal="right" wrapText="1"/>
    </xf>
    <xf numFmtId="0" fontId="29" fillId="13" borderId="8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left" vertical="top" wrapText="1"/>
    </xf>
    <xf numFmtId="0" fontId="19" fillId="15" borderId="5" xfId="0" applyFont="1" applyFill="1" applyBorder="1" applyAlignment="1">
      <alignment horizontal="right" vertical="top" wrapText="1"/>
    </xf>
    <xf numFmtId="3" fontId="19" fillId="15" borderId="5" xfId="0" applyNumberFormat="1" applyFont="1" applyFill="1" applyBorder="1" applyAlignment="1">
      <alignment horizontal="right" wrapText="1"/>
    </xf>
    <xf numFmtId="0" fontId="56" fillId="0" borderId="1" xfId="0" applyFont="1" applyBorder="1" applyAlignment="1">
      <alignment horizontal="left" vertical="top" wrapText="1"/>
    </xf>
    <xf numFmtId="0" fontId="29" fillId="11" borderId="1" xfId="0" applyFont="1" applyFill="1" applyBorder="1" applyAlignment="1">
      <alignment horizontal="right" wrapText="1"/>
    </xf>
    <xf numFmtId="0" fontId="29" fillId="13" borderId="1" xfId="0" applyFont="1" applyFill="1" applyBorder="1" applyAlignment="1">
      <alignment horizontal="right" wrapText="1"/>
    </xf>
    <xf numFmtId="0" fontId="56" fillId="0" borderId="1" xfId="0" applyFont="1" applyBorder="1" applyAlignment="1">
      <alignment horizontal="left" vertical="center" wrapText="1"/>
    </xf>
    <xf numFmtId="0" fontId="19" fillId="28" borderId="1" xfId="0" applyFont="1" applyFill="1" applyBorder="1" applyAlignment="1">
      <alignment horizontal="left" vertical="top" wrapText="1"/>
    </xf>
    <xf numFmtId="3" fontId="19" fillId="28" borderId="1" xfId="0" applyNumberFormat="1" applyFont="1" applyFill="1" applyBorder="1" applyAlignment="1">
      <alignment horizontal="right" wrapText="1"/>
    </xf>
    <xf numFmtId="9" fontId="21" fillId="28" borderId="1" xfId="0" applyNumberFormat="1" applyFont="1" applyFill="1" applyBorder="1" applyAlignment="1">
      <alignment horizontal="right" vertical="center" wrapText="1"/>
    </xf>
    <xf numFmtId="0" fontId="57" fillId="0" borderId="0" xfId="0" applyFont="1"/>
    <xf numFmtId="0" fontId="54" fillId="25" borderId="1" xfId="0" applyFont="1" applyFill="1" applyBorder="1" applyAlignment="1" applyProtection="1">
      <alignment horizontal="center" vertical="top" wrapText="1"/>
      <protection locked="0"/>
    </xf>
    <xf numFmtId="0" fontId="55" fillId="0" borderId="0" xfId="0" applyFont="1"/>
    <xf numFmtId="0" fontId="4" fillId="0" borderId="3" xfId="0" applyFont="1" applyBorder="1" applyAlignment="1">
      <alignment vertical="center" wrapText="1"/>
    </xf>
    <xf numFmtId="3" fontId="58" fillId="29" borderId="8" xfId="0" applyNumberFormat="1" applyFont="1" applyFill="1" applyBorder="1" applyAlignment="1">
      <alignment horizontal="right" wrapText="1"/>
    </xf>
    <xf numFmtId="0" fontId="19" fillId="27" borderId="5" xfId="0" applyFont="1" applyFill="1" applyBorder="1" applyAlignment="1">
      <alignment horizontal="right" vertical="top" wrapText="1"/>
    </xf>
    <xf numFmtId="3" fontId="19" fillId="27" borderId="5" xfId="0" applyNumberFormat="1" applyFont="1" applyFill="1" applyBorder="1" applyAlignment="1">
      <alignment horizontal="right" wrapText="1"/>
    </xf>
    <xf numFmtId="0" fontId="58" fillId="29" borderId="1" xfId="0" applyFont="1" applyFill="1" applyBorder="1" applyAlignment="1">
      <alignment horizontal="right" wrapText="1"/>
    </xf>
    <xf numFmtId="0" fontId="19" fillId="30" borderId="1" xfId="0" applyFont="1" applyFill="1" applyBorder="1" applyAlignment="1">
      <alignment horizontal="left" vertical="top" wrapText="1"/>
    </xf>
    <xf numFmtId="3" fontId="19" fillId="30" borderId="1" xfId="0" applyNumberFormat="1" applyFont="1" applyFill="1" applyBorder="1" applyAlignment="1">
      <alignment horizontal="right" wrapText="1"/>
    </xf>
    <xf numFmtId="0" fontId="38" fillId="0" borderId="1" xfId="0" applyFont="1" applyBorder="1" applyAlignment="1">
      <alignment horizontal="right" vertical="top" wrapText="1"/>
    </xf>
    <xf numFmtId="0" fontId="27" fillId="0" borderId="2" xfId="0" applyFont="1" applyBorder="1" applyAlignment="1" applyProtection="1">
      <alignment horizontal="left" vertical="top"/>
      <protection locked="0"/>
    </xf>
    <xf numFmtId="0" fontId="19" fillId="15" borderId="1" xfId="0" applyFont="1" applyFill="1" applyBorder="1" applyAlignment="1">
      <alignment horizontal="right" vertical="top"/>
    </xf>
    <xf numFmtId="0" fontId="27" fillId="0" borderId="1" xfId="0" applyFont="1" applyBorder="1" applyAlignment="1" applyProtection="1">
      <alignment horizontal="left" vertical="center" wrapText="1"/>
      <protection locked="0"/>
    </xf>
    <xf numFmtId="3" fontId="29" fillId="19" borderId="2" xfId="0" applyNumberFormat="1" applyFont="1" applyFill="1" applyBorder="1" applyAlignment="1" applyProtection="1">
      <alignment horizontal="right" vertical="center" wrapText="1"/>
      <protection locked="0"/>
    </xf>
    <xf numFmtId="3" fontId="21" fillId="19" borderId="4" xfId="0" applyNumberFormat="1" applyFont="1" applyFill="1" applyBorder="1" applyAlignment="1">
      <alignment horizontal="right" vertical="center" wrapText="1"/>
    </xf>
    <xf numFmtId="0" fontId="19" fillId="7" borderId="5" xfId="0" applyFont="1" applyFill="1" applyBorder="1" applyAlignment="1">
      <alignment vertical="top" wrapText="1"/>
    </xf>
    <xf numFmtId="3" fontId="4" fillId="0" borderId="0" xfId="0" applyNumberFormat="1" applyFont="1"/>
    <xf numFmtId="0" fontId="21" fillId="10" borderId="7" xfId="0" applyFont="1" applyFill="1" applyBorder="1" applyAlignment="1">
      <alignment horizontal="center" vertical="top" wrapText="1"/>
    </xf>
    <xf numFmtId="0" fontId="19" fillId="0" borderId="0" xfId="0" applyFont="1" applyAlignment="1">
      <alignment vertical="center"/>
    </xf>
    <xf numFmtId="0" fontId="19" fillId="0" borderId="23" xfId="0" applyFont="1" applyBorder="1" applyAlignment="1">
      <alignment vertical="center"/>
    </xf>
    <xf numFmtId="0" fontId="21" fillId="0" borderId="0" xfId="0" applyFont="1" applyAlignment="1">
      <alignment vertical="center"/>
    </xf>
    <xf numFmtId="9" fontId="19" fillId="0" borderId="0" xfId="0" applyNumberFormat="1" applyFont="1" applyAlignment="1">
      <alignment horizontal="right" vertical="center"/>
    </xf>
    <xf numFmtId="0" fontId="21" fillId="0" borderId="23" xfId="0" applyFont="1" applyBorder="1" applyAlignment="1">
      <alignment vertical="center"/>
    </xf>
    <xf numFmtId="0" fontId="21" fillId="0" borderId="23" xfId="0" applyFont="1" applyBorder="1" applyAlignment="1" applyProtection="1">
      <alignment vertical="center"/>
      <protection locked="0"/>
    </xf>
    <xf numFmtId="3" fontId="30" fillId="7" borderId="0" xfId="0" applyNumberFormat="1" applyFont="1" applyFill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0" fontId="4" fillId="0" borderId="22" xfId="0" applyFont="1" applyBorder="1" applyAlignment="1">
      <alignment vertical="top" wrapText="1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9" fontId="4" fillId="0" borderId="0" xfId="0" applyNumberFormat="1" applyFont="1" applyAlignment="1">
      <alignment vertical="center"/>
    </xf>
    <xf numFmtId="9" fontId="4" fillId="0" borderId="0" xfId="1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19" fillId="0" borderId="23" xfId="0" applyFont="1" applyBorder="1" applyAlignment="1" applyProtection="1">
      <alignment vertical="center"/>
      <protection locked="0"/>
    </xf>
    <xf numFmtId="0" fontId="19" fillId="0" borderId="9" xfId="0" applyFont="1" applyBorder="1" applyAlignment="1">
      <alignment vertical="center"/>
    </xf>
    <xf numFmtId="0" fontId="19" fillId="0" borderId="12" xfId="0" applyFont="1" applyBorder="1" applyAlignment="1" applyProtection="1">
      <alignment vertical="center"/>
      <protection locked="0"/>
    </xf>
    <xf numFmtId="0" fontId="54" fillId="11" borderId="1" xfId="0" applyFont="1" applyFill="1" applyBorder="1" applyAlignment="1">
      <alignment horizontal="center" vertical="center" wrapText="1"/>
    </xf>
    <xf numFmtId="3" fontId="29" fillId="11" borderId="1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left" vertical="top" wrapText="1"/>
    </xf>
    <xf numFmtId="3" fontId="58" fillId="29" borderId="1" xfId="0" applyNumberFormat="1" applyFont="1" applyFill="1" applyBorder="1" applyAlignment="1">
      <alignment horizontal="right" wrapText="1"/>
    </xf>
    <xf numFmtId="0" fontId="4" fillId="4" borderId="23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 vertical="center"/>
    </xf>
    <xf numFmtId="0" fontId="19" fillId="18" borderId="20" xfId="0" applyFont="1" applyFill="1" applyBorder="1" applyAlignment="1">
      <alignment vertical="top" wrapText="1"/>
    </xf>
    <xf numFmtId="0" fontId="21" fillId="0" borderId="8" xfId="0" applyFont="1" applyBorder="1" applyAlignment="1" applyProtection="1">
      <alignment vertical="top" wrapText="1"/>
      <protection locked="0"/>
    </xf>
    <xf numFmtId="0" fontId="21" fillId="0" borderId="2" xfId="0" applyFont="1" applyBorder="1" applyAlignment="1" applyProtection="1">
      <alignment vertical="top" wrapText="1"/>
      <protection locked="0"/>
    </xf>
    <xf numFmtId="0" fontId="27" fillId="0" borderId="1" xfId="0" applyFont="1" applyBorder="1" applyAlignment="1" applyProtection="1">
      <alignment vertical="top" wrapText="1"/>
      <protection locked="0"/>
    </xf>
    <xf numFmtId="10" fontId="19" fillId="0" borderId="12" xfId="0" applyNumberFormat="1" applyFont="1" applyBorder="1" applyAlignment="1">
      <alignment horizontal="right" wrapText="1"/>
    </xf>
    <xf numFmtId="0" fontId="21" fillId="0" borderId="5" xfId="0" applyFont="1" applyBorder="1" applyAlignment="1" applyProtection="1">
      <alignment vertical="top" wrapText="1"/>
      <protection locked="0"/>
    </xf>
    <xf numFmtId="0" fontId="21" fillId="0" borderId="1" xfId="0" applyFont="1" applyBorder="1" applyAlignment="1" applyProtection="1">
      <alignment vertical="top" wrapText="1"/>
      <protection locked="0"/>
    </xf>
    <xf numFmtId="0" fontId="19" fillId="15" borderId="19" xfId="0" applyFont="1" applyFill="1" applyBorder="1" applyAlignment="1">
      <alignment horizontal="left" vertical="top" wrapText="1"/>
    </xf>
    <xf numFmtId="0" fontId="21" fillId="0" borderId="22" xfId="0" applyFont="1" applyBorder="1" applyAlignment="1">
      <alignment vertical="top" wrapText="1"/>
    </xf>
    <xf numFmtId="9" fontId="21" fillId="0" borderId="0" xfId="1" applyFont="1" applyBorder="1" applyAlignment="1">
      <alignment vertical="top" wrapText="1"/>
    </xf>
    <xf numFmtId="0" fontId="21" fillId="0" borderId="23" xfId="0" applyFont="1" applyBorder="1" applyAlignment="1">
      <alignment vertical="top" wrapText="1"/>
    </xf>
    <xf numFmtId="0" fontId="19" fillId="20" borderId="20" xfId="0" applyFont="1" applyFill="1" applyBorder="1" applyAlignment="1">
      <alignment vertical="top" wrapText="1"/>
    </xf>
    <xf numFmtId="9" fontId="21" fillId="0" borderId="12" xfId="0" applyNumberFormat="1" applyFont="1" applyBorder="1" applyAlignment="1">
      <alignment wrapText="1"/>
    </xf>
    <xf numFmtId="0" fontId="27" fillId="0" borderId="8" xfId="0" applyFont="1" applyBorder="1" applyAlignment="1" applyProtection="1">
      <alignment vertical="top" wrapText="1"/>
      <protection locked="0"/>
    </xf>
    <xf numFmtId="10" fontId="19" fillId="0" borderId="4" xfId="0" applyNumberFormat="1" applyFont="1" applyBorder="1" applyAlignment="1">
      <alignment horizontal="right" wrapText="1"/>
    </xf>
    <xf numFmtId="0" fontId="27" fillId="0" borderId="5" xfId="0" applyFont="1" applyBorder="1" applyAlignment="1" applyProtection="1">
      <alignment vertical="top" wrapText="1"/>
      <protection locked="0"/>
    </xf>
    <xf numFmtId="0" fontId="19" fillId="0" borderId="22" xfId="0" applyFont="1" applyBorder="1" applyAlignment="1">
      <alignment vertical="top" wrapText="1"/>
    </xf>
    <xf numFmtId="9" fontId="19" fillId="0" borderId="0" xfId="1" applyFont="1" applyBorder="1" applyAlignment="1">
      <alignment vertical="top" wrapText="1"/>
    </xf>
    <xf numFmtId="0" fontId="19" fillId="0" borderId="23" xfId="0" applyFont="1" applyBorder="1" applyAlignment="1">
      <alignment vertical="top" wrapText="1"/>
    </xf>
    <xf numFmtId="0" fontId="27" fillId="0" borderId="0" xfId="0" applyFont="1" applyAlignment="1">
      <alignment horizontal="right" vertical="center"/>
    </xf>
    <xf numFmtId="3" fontId="21" fillId="0" borderId="0" xfId="0" applyNumberFormat="1" applyFont="1" applyAlignment="1">
      <alignment wrapText="1"/>
    </xf>
    <xf numFmtId="0" fontId="21" fillId="21" borderId="0" xfId="0" applyFont="1" applyFill="1"/>
    <xf numFmtId="3" fontId="19" fillId="0" borderId="0" xfId="0" applyNumberFormat="1" applyFont="1" applyAlignment="1">
      <alignment vertical="center" wrapText="1"/>
    </xf>
    <xf numFmtId="9" fontId="21" fillId="0" borderId="0" xfId="0" applyNumberFormat="1" applyFont="1" applyAlignment="1">
      <alignment wrapText="1"/>
    </xf>
    <xf numFmtId="10" fontId="19" fillId="0" borderId="0" xfId="0" applyNumberFormat="1" applyFont="1" applyAlignment="1">
      <alignment horizontal="right" wrapText="1"/>
    </xf>
    <xf numFmtId="9" fontId="21" fillId="0" borderId="0" xfId="1" applyFont="1" applyBorder="1" applyAlignment="1">
      <alignment wrapText="1"/>
    </xf>
    <xf numFmtId="9" fontId="21" fillId="0" borderId="0" xfId="0" applyNumberFormat="1" applyFont="1"/>
    <xf numFmtId="10" fontId="21" fillId="0" borderId="0" xfId="0" applyNumberFormat="1" applyFont="1"/>
    <xf numFmtId="9" fontId="21" fillId="0" borderId="0" xfId="1" applyFont="1" applyBorder="1"/>
    <xf numFmtId="9" fontId="21" fillId="0" borderId="23" xfId="0" applyNumberFormat="1" applyFont="1" applyBorder="1"/>
    <xf numFmtId="0" fontId="19" fillId="22" borderId="20" xfId="0" applyFont="1" applyFill="1" applyBorder="1" applyAlignment="1">
      <alignment horizontal="left" vertical="top" wrapText="1"/>
    </xf>
    <xf numFmtId="0" fontId="36" fillId="0" borderId="22" xfId="0" applyFont="1" applyBorder="1" applyAlignment="1">
      <alignment vertical="top" wrapText="1"/>
    </xf>
    <xf numFmtId="3" fontId="36" fillId="0" borderId="0" xfId="0" applyNumberFormat="1" applyFont="1" applyAlignment="1">
      <alignment vertical="top"/>
    </xf>
    <xf numFmtId="0" fontId="36" fillId="0" borderId="0" xfId="0" applyFont="1" applyAlignment="1">
      <alignment vertical="top"/>
    </xf>
    <xf numFmtId="0" fontId="21" fillId="0" borderId="0" xfId="0" applyFont="1" applyProtection="1">
      <protection hidden="1"/>
    </xf>
    <xf numFmtId="0" fontId="36" fillId="0" borderId="23" xfId="0" applyFont="1" applyBorder="1" applyAlignment="1">
      <alignment vertical="top"/>
    </xf>
    <xf numFmtId="0" fontId="26" fillId="0" borderId="22" xfId="0" applyFont="1" applyBorder="1" applyAlignment="1">
      <alignment vertical="center" wrapText="1"/>
    </xf>
    <xf numFmtId="0" fontId="38" fillId="7" borderId="0" xfId="0" applyFont="1" applyFill="1" applyAlignment="1">
      <alignment vertical="top"/>
    </xf>
    <xf numFmtId="0" fontId="25" fillId="7" borderId="0" xfId="0" applyFont="1" applyFill="1"/>
    <xf numFmtId="9" fontId="25" fillId="7" borderId="0" xfId="1" applyFont="1" applyFill="1" applyBorder="1"/>
    <xf numFmtId="9" fontId="25" fillId="0" borderId="0" xfId="0" applyNumberFormat="1" applyFont="1"/>
    <xf numFmtId="164" fontId="45" fillId="0" borderId="0" xfId="0" applyNumberFormat="1" applyFont="1"/>
    <xf numFmtId="9" fontId="25" fillId="0" borderId="23" xfId="0" applyNumberFormat="1" applyFont="1" applyBorder="1"/>
    <xf numFmtId="164" fontId="46" fillId="0" borderId="0" xfId="0" applyNumberFormat="1" applyFont="1"/>
    <xf numFmtId="164" fontId="47" fillId="0" borderId="0" xfId="0" applyNumberFormat="1" applyFont="1"/>
    <xf numFmtId="9" fontId="25" fillId="0" borderId="0" xfId="1" applyFont="1" applyBorder="1"/>
    <xf numFmtId="0" fontId="25" fillId="0" borderId="23" xfId="0" applyFont="1" applyBorder="1" applyProtection="1">
      <protection hidden="1"/>
    </xf>
    <xf numFmtId="0" fontId="25" fillId="0" borderId="0" xfId="0" applyFont="1" applyAlignment="1">
      <alignment horizontal="right" vertical="top"/>
    </xf>
    <xf numFmtId="9" fontId="0" fillId="0" borderId="0" xfId="1" applyFont="1" applyBorder="1"/>
    <xf numFmtId="0" fontId="0" fillId="0" borderId="23" xfId="0" applyBorder="1"/>
    <xf numFmtId="164" fontId="49" fillId="0" borderId="0" xfId="0" applyNumberFormat="1" applyFont="1"/>
    <xf numFmtId="0" fontId="49" fillId="0" borderId="0" xfId="0" applyFont="1"/>
    <xf numFmtId="9" fontId="49" fillId="0" borderId="0" xfId="0" applyNumberFormat="1" applyFont="1"/>
    <xf numFmtId="9" fontId="49" fillId="0" borderId="23" xfId="0" applyNumberFormat="1" applyFont="1" applyBorder="1"/>
    <xf numFmtId="0" fontId="19" fillId="0" borderId="22" xfId="0" applyFont="1" applyBorder="1" applyAlignment="1">
      <alignment vertical="center" wrapText="1"/>
    </xf>
    <xf numFmtId="0" fontId="19" fillId="17" borderId="20" xfId="0" applyFont="1" applyFill="1" applyBorder="1" applyAlignment="1" applyProtection="1">
      <alignment vertical="top" wrapText="1"/>
      <protection locked="0"/>
    </xf>
    <xf numFmtId="0" fontId="19" fillId="7" borderId="22" xfId="0" applyFont="1" applyFill="1" applyBorder="1" applyAlignment="1" applyProtection="1">
      <alignment vertical="center" wrapText="1"/>
      <protection locked="0"/>
    </xf>
    <xf numFmtId="3" fontId="25" fillId="7" borderId="0" xfId="0" applyNumberFormat="1" applyFont="1" applyFill="1"/>
    <xf numFmtId="0" fontId="21" fillId="7" borderId="0" xfId="0" applyFont="1" applyFill="1" applyAlignment="1" applyProtection="1">
      <alignment vertical="center" wrapText="1"/>
      <protection locked="0"/>
    </xf>
    <xf numFmtId="164" fontId="25" fillId="7" borderId="0" xfId="0" applyNumberFormat="1" applyFont="1" applyFill="1"/>
    <xf numFmtId="9" fontId="25" fillId="7" borderId="0" xfId="0" applyNumberFormat="1" applyFont="1" applyFill="1"/>
    <xf numFmtId="164" fontId="45" fillId="7" borderId="0" xfId="0" applyNumberFormat="1" applyFont="1" applyFill="1"/>
    <xf numFmtId="9" fontId="25" fillId="7" borderId="23" xfId="0" applyNumberFormat="1" applyFont="1" applyFill="1" applyBorder="1"/>
    <xf numFmtId="0" fontId="39" fillId="0" borderId="22" xfId="0" applyFont="1" applyBorder="1" applyAlignment="1">
      <alignment vertical="top"/>
    </xf>
    <xf numFmtId="9" fontId="25" fillId="0" borderId="0" xfId="1" applyFont="1" applyBorder="1" applyProtection="1">
      <protection hidden="1"/>
    </xf>
    <xf numFmtId="9" fontId="49" fillId="0" borderId="23" xfId="0" applyNumberFormat="1" applyFont="1" applyBorder="1" applyProtection="1">
      <protection hidden="1"/>
    </xf>
    <xf numFmtId="9" fontId="39" fillId="0" borderId="0" xfId="1" applyFont="1" applyBorder="1"/>
    <xf numFmtId="0" fontId="25" fillId="0" borderId="23" xfId="0" applyFont="1" applyBorder="1"/>
    <xf numFmtId="0" fontId="39" fillId="0" borderId="11" xfId="0" applyFont="1" applyBorder="1" applyAlignment="1">
      <alignment vertical="top"/>
    </xf>
    <xf numFmtId="0" fontId="25" fillId="0" borderId="9" xfId="0" applyFont="1" applyBorder="1"/>
    <xf numFmtId="164" fontId="25" fillId="0" borderId="9" xfId="0" applyNumberFormat="1" applyFont="1" applyBorder="1"/>
    <xf numFmtId="3" fontId="25" fillId="0" borderId="9" xfId="0" applyNumberFormat="1" applyFont="1" applyBorder="1"/>
    <xf numFmtId="9" fontId="25" fillId="0" borderId="9" xfId="1" applyFont="1" applyBorder="1"/>
    <xf numFmtId="0" fontId="25" fillId="0" borderId="12" xfId="0" applyFont="1" applyBorder="1"/>
    <xf numFmtId="0" fontId="19" fillId="26" borderId="1" xfId="0" applyFont="1" applyFill="1" applyBorder="1" applyAlignment="1">
      <alignment vertical="center" wrapText="1"/>
    </xf>
    <xf numFmtId="0" fontId="54" fillId="29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" fillId="0" borderId="0" xfId="0" applyFont="1"/>
    <xf numFmtId="2" fontId="14" fillId="3" borderId="1" xfId="2" applyNumberFormat="1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 vertical="center"/>
    </xf>
    <xf numFmtId="9" fontId="19" fillId="31" borderId="1" xfId="0" applyNumberFormat="1" applyFont="1" applyFill="1" applyBorder="1" applyAlignment="1">
      <alignment horizontal="right" vertical="center" wrapText="1"/>
    </xf>
    <xf numFmtId="0" fontId="62" fillId="9" borderId="6" xfId="0" applyFont="1" applyFill="1" applyBorder="1" applyAlignment="1">
      <alignment horizontal="center" vertical="center"/>
    </xf>
    <xf numFmtId="3" fontId="44" fillId="13" borderId="11" xfId="0" applyNumberFormat="1" applyFont="1" applyFill="1" applyBorder="1" applyAlignment="1">
      <alignment horizontal="justify" vertical="center" wrapText="1"/>
    </xf>
    <xf numFmtId="2" fontId="19" fillId="12" borderId="1" xfId="0" applyNumberFormat="1" applyFont="1" applyFill="1" applyBorder="1" applyAlignment="1">
      <alignment horizontal="center" vertical="top" wrapText="1"/>
    </xf>
    <xf numFmtId="3" fontId="44" fillId="13" borderId="2" xfId="0" applyNumberFormat="1" applyFont="1" applyFill="1" applyBorder="1" applyAlignment="1">
      <alignment horizontal="justify" vertical="center" wrapText="1"/>
    </xf>
    <xf numFmtId="0" fontId="63" fillId="0" borderId="0" xfId="0" applyFont="1"/>
    <xf numFmtId="2" fontId="64" fillId="3" borderId="1" xfId="2" applyNumberFormat="1" applyFont="1" applyFill="1" applyBorder="1" applyAlignment="1">
      <alignment horizontal="center" vertical="center" wrapText="1"/>
    </xf>
    <xf numFmtId="0" fontId="64" fillId="3" borderId="1" xfId="0" applyFont="1" applyFill="1" applyBorder="1" applyAlignment="1">
      <alignment horizontal="center" vertical="center" wrapText="1"/>
    </xf>
    <xf numFmtId="0" fontId="65" fillId="0" borderId="0" xfId="0" applyFont="1"/>
    <xf numFmtId="0" fontId="66" fillId="0" borderId="8" xfId="0" applyFont="1" applyBorder="1" applyAlignment="1">
      <alignment horizontal="left" vertical="top" wrapText="1"/>
    </xf>
    <xf numFmtId="0" fontId="67" fillId="0" borderId="0" xfId="0" applyFont="1"/>
    <xf numFmtId="0" fontId="68" fillId="13" borderId="5" xfId="0" applyFont="1" applyFill="1" applyBorder="1" applyAlignment="1">
      <alignment horizontal="center" vertical="center" wrapText="1"/>
    </xf>
    <xf numFmtId="0" fontId="68" fillId="12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5" fillId="4" borderId="2" xfId="0" applyFont="1" applyFill="1" applyBorder="1" applyAlignment="1">
      <alignment horizontal="left" wrapText="1"/>
    </xf>
    <xf numFmtId="0" fontId="0" fillId="0" borderId="3" xfId="0" applyBorder="1" applyAlignment="1"/>
    <xf numFmtId="0" fontId="0" fillId="0" borderId="3" xfId="0" applyBorder="1" applyAlignment="1">
      <alignment wrapText="1"/>
    </xf>
    <xf numFmtId="0" fontId="60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0" fillId="0" borderId="0" xfId="0" applyAlignme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 8" xfId="2"/>
    <cellStyle name="Pourcentage" xfId="1" builtinId="5"/>
  </cellStyles>
  <dxfs count="1414"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pays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'Répartition Pays'!$A$5:$A$14</c:f>
              <c:strCache>
                <c:ptCount val="10"/>
                <c:pt idx="0">
                  <c:v>Pays 1</c:v>
                </c:pt>
                <c:pt idx="1">
                  <c:v>Pays 2</c:v>
                </c:pt>
                <c:pt idx="2">
                  <c:v>Pays 3</c:v>
                </c:pt>
                <c:pt idx="3">
                  <c:v>Pays 4</c:v>
                </c:pt>
                <c:pt idx="4">
                  <c:v>Pays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'Répartition Pays'!$B$5:$B$14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objectif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30047265966754155"/>
          <c:y val="0.16708333333333336"/>
          <c:w val="0.36016601049868768"/>
          <c:h val="0.6002766841644794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1B-45C8-AC46-EB5E590CB3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1B-45C8-AC46-EB5E590CB3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1B-45C8-AC46-EB5E590CB3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1B-45C8-AC46-EB5E590CB3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01B-45C8-AC46-EB5E590CB33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01B-45C8-AC46-EB5E590CB33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01B-45C8-AC46-EB5E590CB33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01B-45C8-AC46-EB5E590CB33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01B-45C8-AC46-EB5E590CB33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01B-45C8-AC46-EB5E590CB338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Objectifs'!$B$5:$B$11</c:f>
              <c:numCache>
                <c:formatCode>General</c:formatCode>
                <c:ptCount val="7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Objectifs'!$A$5:$A$11</c15:sqref>
                        </c15:formulaRef>
                      </c:ext>
                    </c:extLst>
                    <c:strCache>
                      <c:ptCount val="7"/>
                      <c:pt idx="0">
                        <c:v>Objectif 1</c:v>
                      </c:pt>
                      <c:pt idx="1">
                        <c:v>Objectif 2</c:v>
                      </c:pt>
                      <c:pt idx="2">
                        <c:v>Objectif 3</c:v>
                      </c:pt>
                      <c:pt idx="3">
                        <c:v>Objectif 4</c:v>
                      </c:pt>
                      <c:pt idx="4">
                        <c:v>Objectif 5</c:v>
                      </c:pt>
                      <c:pt idx="5">
                        <c:v>…</c:v>
                      </c:pt>
                      <c:pt idx="6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D01B-45C8-AC46-EB5E590CB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9C7-49AD-A22A-DE0A53D416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9C7-49AD-A22A-DE0A53D416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9C7-49AD-A22A-DE0A53D416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9C7-49AD-A22A-DE0A53D416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9C7-49AD-A22A-DE0A53D416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9C7-49AD-A22A-DE0A53D416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9C7-49AD-A22A-DE0A53D41684}"/>
              </c:ext>
            </c:extLst>
          </c:dPt>
          <c:val>
            <c:numRef>
              <c:f>'Répartition Objectifs'!$B$3:$B$9</c:f>
              <c:numCache>
                <c:formatCode>#,##0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2653-4E43-8837-F5440370F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71717</xdr:colOff>
      <xdr:row>17</xdr:row>
      <xdr:rowOff>83484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519112</xdr:colOff>
      <xdr:row>5</xdr:row>
      <xdr:rowOff>28575</xdr:rowOff>
    </xdr:from>
    <xdr:to>
      <xdr:col>10</xdr:col>
      <xdr:colOff>519112</xdr:colOff>
      <xdr:row>14</xdr:row>
      <xdr:rowOff>485775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500062</xdr:colOff>
      <xdr:row>4</xdr:row>
      <xdr:rowOff>171450</xdr:rowOff>
    </xdr:from>
    <xdr:to>
      <xdr:col>10</xdr:col>
      <xdr:colOff>500062</xdr:colOff>
      <xdr:row>14</xdr:row>
      <xdr:rowOff>428625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laire BECKER ELEA chez ENVOLYS" id="{E9E03E27-4692-43F1-9609-3DF93299664F}" userId="883d2adfacba9a03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0"/>
  <sheetViews>
    <sheetView zoomScale="80" zoomScaleNormal="80" workbookViewId="0">
      <selection activeCell="S57" sqref="S57:S60"/>
    </sheetView>
  </sheetViews>
  <sheetFormatPr baseColWidth="10" defaultColWidth="11.28515625" defaultRowHeight="15.75" outlineLevelRow="1" outlineLevelCol="1" x14ac:dyDescent="0.25"/>
  <cols>
    <col min="1" max="1" width="73" style="158" customWidth="1"/>
    <col min="2" max="2" width="18.28515625" style="61" customWidth="1"/>
    <col min="3" max="3" width="17.42578125" style="61" customWidth="1" outlineLevel="1"/>
    <col min="4" max="5" width="17.28515625" style="61" customWidth="1" outlineLevel="1"/>
    <col min="6" max="6" width="17" style="155" customWidth="1" outlineLevel="1"/>
    <col min="7" max="7" width="1.28515625" style="61" customWidth="1"/>
    <col min="8" max="8" width="18.140625" style="61" customWidth="1"/>
    <col min="9" max="9" width="12.7109375" style="61" customWidth="1" outlineLevel="1"/>
    <col min="10" max="10" width="17" style="61" customWidth="1" outlineLevel="1"/>
    <col min="11" max="11" width="1.28515625" style="61" customWidth="1"/>
    <col min="12" max="12" width="18.42578125" style="61" customWidth="1"/>
    <col min="13" max="13" width="12.85546875" style="61" customWidth="1" outlineLevel="1"/>
    <col min="14" max="14" width="13.28515625" style="156" customWidth="1" outlineLevel="1"/>
    <col min="15" max="15" width="15.85546875" style="155" customWidth="1" outlineLevel="1" collapsed="1"/>
    <col min="16" max="16" width="2" style="61" customWidth="1"/>
    <col min="17" max="17" width="18.28515625" style="61" customWidth="1"/>
    <col min="18" max="18" width="16.140625" style="157" customWidth="1" outlineLevel="1"/>
    <col min="19" max="19" width="17" style="61" customWidth="1" outlineLevel="1"/>
    <col min="20" max="20" width="3" style="155" customWidth="1"/>
    <col min="21" max="21" width="187.42578125" style="61" customWidth="1" outlineLevel="1"/>
    <col min="22" max="16384" width="11.28515625" style="61"/>
  </cols>
  <sheetData>
    <row r="1" spans="1:21" s="46" customFormat="1" ht="139.35" customHeight="1" x14ac:dyDescent="0.25">
      <c r="A1" s="35" t="s">
        <v>13</v>
      </c>
      <c r="B1" s="36" t="s">
        <v>14</v>
      </c>
      <c r="C1" s="37" t="s">
        <v>52</v>
      </c>
      <c r="D1" s="38" t="s">
        <v>53</v>
      </c>
      <c r="E1" s="39" t="s">
        <v>54</v>
      </c>
      <c r="F1" s="39" t="s">
        <v>147</v>
      </c>
      <c r="G1" s="328"/>
      <c r="H1" s="36" t="s">
        <v>55</v>
      </c>
      <c r="I1" s="40" t="s">
        <v>15</v>
      </c>
      <c r="J1" s="39" t="s">
        <v>56</v>
      </c>
      <c r="K1" s="328"/>
      <c r="L1" s="36" t="s">
        <v>57</v>
      </c>
      <c r="M1" s="41" t="s">
        <v>58</v>
      </c>
      <c r="N1" s="40" t="s">
        <v>16</v>
      </c>
      <c r="O1" s="42" t="s">
        <v>59</v>
      </c>
      <c r="P1" s="328"/>
      <c r="Q1" s="43" t="s">
        <v>60</v>
      </c>
      <c r="R1" s="44" t="s">
        <v>61</v>
      </c>
      <c r="S1" s="38" t="s">
        <v>62</v>
      </c>
      <c r="T1" s="45"/>
      <c r="U1" s="35" t="s">
        <v>151</v>
      </c>
    </row>
    <row r="2" spans="1:21" s="52" customFormat="1" ht="40.5" customHeight="1" outlineLevel="1" x14ac:dyDescent="0.25">
      <c r="A2" s="92" t="s">
        <v>17</v>
      </c>
      <c r="B2" s="47"/>
      <c r="C2" s="47"/>
      <c r="D2" s="47"/>
      <c r="E2" s="48"/>
      <c r="F2" s="48"/>
      <c r="G2" s="329"/>
      <c r="H2" s="47"/>
      <c r="I2" s="47"/>
      <c r="J2" s="48"/>
      <c r="K2" s="329"/>
      <c r="L2" s="47"/>
      <c r="M2" s="47"/>
      <c r="N2" s="47"/>
      <c r="O2" s="49"/>
      <c r="P2" s="329"/>
      <c r="Q2" s="50"/>
      <c r="R2" s="51"/>
      <c r="S2" s="48"/>
      <c r="T2" s="114"/>
      <c r="U2" s="330"/>
    </row>
    <row r="3" spans="1:21" outlineLevel="1" x14ac:dyDescent="0.25">
      <c r="A3" s="53" t="s">
        <v>18</v>
      </c>
      <c r="B3" s="54"/>
      <c r="C3" s="54"/>
      <c r="D3" s="55"/>
      <c r="E3" s="56"/>
      <c r="F3" s="56"/>
      <c r="G3" s="331"/>
      <c r="H3" s="57"/>
      <c r="I3" s="57"/>
      <c r="J3" s="56"/>
      <c r="K3" s="331"/>
      <c r="L3" s="55"/>
      <c r="M3" s="57"/>
      <c r="N3" s="57"/>
      <c r="O3" s="58"/>
      <c r="P3" s="331"/>
      <c r="Q3" s="59"/>
      <c r="R3" s="60"/>
      <c r="S3" s="56"/>
      <c r="T3" s="332"/>
      <c r="U3" s="333"/>
    </row>
    <row r="4" spans="1:21" outlineLevel="1" x14ac:dyDescent="0.25">
      <c r="A4" s="62"/>
      <c r="B4" s="63"/>
      <c r="C4" s="64">
        <f>+I4+M4</f>
        <v>0</v>
      </c>
      <c r="D4" s="65">
        <f>+I4+N4</f>
        <v>0</v>
      </c>
      <c r="E4" s="66" t="str">
        <f>IF(ISERROR(C4/B4-1),"-",C4/B4-1)</f>
        <v>-</v>
      </c>
      <c r="F4" s="66" t="str">
        <f>IF(ISERROR(D4/C4-1),"-",D4/C4-1)</f>
        <v>-</v>
      </c>
      <c r="G4" s="331"/>
      <c r="H4" s="63"/>
      <c r="I4" s="67"/>
      <c r="J4" s="66" t="str">
        <f>IF(ISERROR(I4/H4-1),"-",I4/H4-1)</f>
        <v>-</v>
      </c>
      <c r="K4" s="331"/>
      <c r="L4" s="68">
        <f>+B4-H4</f>
        <v>0</v>
      </c>
      <c r="M4" s="69"/>
      <c r="N4" s="67"/>
      <c r="O4" s="70" t="str">
        <f>IF(ISERROR(N4/M4-1),"-",N4/M4-1)</f>
        <v>-</v>
      </c>
      <c r="P4" s="331"/>
      <c r="Q4" s="71" t="str">
        <f>IF(ISERROR(B4/$B$93),"-",B4/$B$93)</f>
        <v>-</v>
      </c>
      <c r="R4" s="72" t="str">
        <f>IF(ISERROR(C4/$C$93),"-",C4/$C$93)</f>
        <v>-</v>
      </c>
      <c r="S4" s="73" t="str">
        <f>IF(ISERROR(D4/$D$93),"-",D4/$D$93)</f>
        <v>-</v>
      </c>
      <c r="T4" s="74"/>
      <c r="U4" s="75"/>
    </row>
    <row r="5" spans="1:21" outlineLevel="1" x14ac:dyDescent="0.25">
      <c r="A5" s="62"/>
      <c r="B5" s="63"/>
      <c r="C5" s="64">
        <f>+I5+M5</f>
        <v>0</v>
      </c>
      <c r="D5" s="65">
        <f>+I5+N5</f>
        <v>0</v>
      </c>
      <c r="E5" s="66" t="str">
        <f>IF(ISERROR(C5/B5-1),"-",C5/B5-1)</f>
        <v>-</v>
      </c>
      <c r="F5" s="66" t="str">
        <f t="shared" ref="F5:F67" si="0">IF(ISERROR(D5/C5-1),"-",D5/C5-1)</f>
        <v>-</v>
      </c>
      <c r="G5" s="331"/>
      <c r="H5" s="63"/>
      <c r="I5" s="67"/>
      <c r="J5" s="66" t="str">
        <f>IF(ISERROR(I5/H5-1),"-",I5/H5-1)</f>
        <v>-</v>
      </c>
      <c r="K5" s="331"/>
      <c r="L5" s="68">
        <f>+B5-H5</f>
        <v>0</v>
      </c>
      <c r="M5" s="69"/>
      <c r="N5" s="67"/>
      <c r="O5" s="70" t="str">
        <f t="shared" ref="O5:O15" si="1">IF(ISERROR(N5/M5-1),"-",N5/M5-1)</f>
        <v>-</v>
      </c>
      <c r="P5" s="331"/>
      <c r="Q5" s="71" t="str">
        <f>IF(ISERROR(B5/$B$93),"-",B5/$B$93)</f>
        <v>-</v>
      </c>
      <c r="R5" s="72" t="str">
        <f>IF(ISERROR(C5/$C$93),"-",C5/$C$93)</f>
        <v>-</v>
      </c>
      <c r="S5" s="73" t="str">
        <f>IF(ISERROR(D5/$D$93),"-",D5/$D$93)</f>
        <v>-</v>
      </c>
      <c r="T5" s="74"/>
      <c r="U5" s="75"/>
    </row>
    <row r="6" spans="1:21" outlineLevel="1" x14ac:dyDescent="0.25">
      <c r="A6" s="76" t="s">
        <v>19</v>
      </c>
      <c r="B6" s="77"/>
      <c r="C6" s="54"/>
      <c r="D6" s="55"/>
      <c r="E6" s="56"/>
      <c r="F6" s="56"/>
      <c r="G6" s="331"/>
      <c r="H6" s="78"/>
      <c r="I6" s="78"/>
      <c r="J6" s="56"/>
      <c r="K6" s="331"/>
      <c r="L6" s="79"/>
      <c r="M6" s="78"/>
      <c r="N6" s="78"/>
      <c r="O6" s="80"/>
      <c r="P6" s="331"/>
      <c r="Q6" s="59"/>
      <c r="R6" s="81"/>
      <c r="S6" s="56"/>
      <c r="T6" s="332"/>
      <c r="U6" s="333"/>
    </row>
    <row r="7" spans="1:21" outlineLevel="1" x14ac:dyDescent="0.25">
      <c r="A7" s="76"/>
      <c r="B7" s="63"/>
      <c r="C7" s="64">
        <f>+I7+M7</f>
        <v>0</v>
      </c>
      <c r="D7" s="65">
        <f>+I7+N7</f>
        <v>0</v>
      </c>
      <c r="E7" s="66" t="str">
        <f>IF(ISERROR(C7/B7-1),"-",C7/B7-1)</f>
        <v>-</v>
      </c>
      <c r="F7" s="66" t="str">
        <f t="shared" si="0"/>
        <v>-</v>
      </c>
      <c r="G7" s="331"/>
      <c r="H7" s="63"/>
      <c r="I7" s="67"/>
      <c r="J7" s="66" t="str">
        <f>IF(ISERROR(I7/H7-1),"-",I7/H7-1)</f>
        <v>-</v>
      </c>
      <c r="K7" s="331"/>
      <c r="L7" s="68">
        <f>+B7-H7</f>
        <v>0</v>
      </c>
      <c r="M7" s="69"/>
      <c r="N7" s="67"/>
      <c r="O7" s="70" t="str">
        <f>IF(ISERROR(N7/M7-1),"-",N7/M7-1)</f>
        <v>-</v>
      </c>
      <c r="P7" s="331"/>
      <c r="Q7" s="71" t="str">
        <f>IF(ISERROR(B7/$B$93),"-",B7/$B$93)</f>
        <v>-</v>
      </c>
      <c r="R7" s="72" t="str">
        <f>IF(ISERROR(C7/$C$93),"-",C7/$C$93)</f>
        <v>-</v>
      </c>
      <c r="S7" s="73" t="str">
        <f>IF(ISERROR(D7/$D$93),"-",D7/$D$93)</f>
        <v>-</v>
      </c>
      <c r="T7" s="332"/>
      <c r="U7" s="75"/>
    </row>
    <row r="8" spans="1:21" outlineLevel="1" x14ac:dyDescent="0.25">
      <c r="A8" s="76"/>
      <c r="B8" s="63"/>
      <c r="C8" s="64">
        <f>+I8+M8</f>
        <v>0</v>
      </c>
      <c r="D8" s="65">
        <f>+I8+N8</f>
        <v>0</v>
      </c>
      <c r="E8" s="66" t="str">
        <f>IF(ISERROR(C8/B8-1),"-",C8/B8-1)</f>
        <v>-</v>
      </c>
      <c r="F8" s="66" t="str">
        <f t="shared" si="0"/>
        <v>-</v>
      </c>
      <c r="G8" s="331"/>
      <c r="H8" s="63"/>
      <c r="I8" s="67"/>
      <c r="J8" s="66" t="str">
        <f>IF(ISERROR(I8/H8-1),"-",I8/H8-1)</f>
        <v>-</v>
      </c>
      <c r="K8" s="331"/>
      <c r="L8" s="68">
        <f>+B8-H8</f>
        <v>0</v>
      </c>
      <c r="M8" s="69"/>
      <c r="N8" s="67"/>
      <c r="O8" s="70" t="str">
        <f t="shared" ref="O8" si="2">IF(ISERROR(N8/M8-1),"-",N8/M8-1)</f>
        <v>-</v>
      </c>
      <c r="P8" s="331"/>
      <c r="Q8" s="71" t="str">
        <f>IF(ISERROR(B8/$B$93),"-",B8/$B$93)</f>
        <v>-</v>
      </c>
      <c r="R8" s="72" t="str">
        <f>IF(ISERROR(C8/$C$93),"-",C8/$C$93)</f>
        <v>-</v>
      </c>
      <c r="S8" s="73" t="str">
        <f>IF(ISERROR(D8/$D$93),"-",D8/$D$93)</f>
        <v>-</v>
      </c>
      <c r="T8" s="332"/>
      <c r="U8" s="75"/>
    </row>
    <row r="9" spans="1:21" outlineLevel="1" x14ac:dyDescent="0.25">
      <c r="A9" s="76" t="s">
        <v>20</v>
      </c>
      <c r="B9" s="63"/>
      <c r="C9" s="64">
        <f>+I9+M9</f>
        <v>0</v>
      </c>
      <c r="D9" s="65">
        <f>+I9+N9</f>
        <v>0</v>
      </c>
      <c r="E9" s="66" t="str">
        <f>IF(ISERROR(C9/B9-1),"-",C9/B9-1)</f>
        <v>-</v>
      </c>
      <c r="F9" s="66" t="str">
        <f t="shared" si="0"/>
        <v>-</v>
      </c>
      <c r="G9" s="331"/>
      <c r="H9" s="63"/>
      <c r="I9" s="67"/>
      <c r="J9" s="66" t="str">
        <f>IF(ISERROR(I9/H9-1),"-",I9/H9-1)</f>
        <v>-</v>
      </c>
      <c r="K9" s="331"/>
      <c r="L9" s="68">
        <f>+B9-H9</f>
        <v>0</v>
      </c>
      <c r="M9" s="69"/>
      <c r="N9" s="67"/>
      <c r="O9" s="70" t="str">
        <f>IF(ISERROR(N9/M9-1),"-",N9/M9-1)</f>
        <v>-</v>
      </c>
      <c r="P9" s="331"/>
      <c r="Q9" s="71" t="str">
        <f>IF(ISERROR(B9/$B$93),"-",B9/$B$93)</f>
        <v>-</v>
      </c>
      <c r="R9" s="72" t="str">
        <f>IF(ISERROR(C9/$C$93),"-",C9/$C$93)</f>
        <v>-</v>
      </c>
      <c r="S9" s="73" t="str">
        <f>IF(ISERROR(D9/$D$93),"-",D9/$D$93)</f>
        <v>-</v>
      </c>
      <c r="T9" s="74"/>
      <c r="U9" s="75"/>
    </row>
    <row r="10" spans="1:21" outlineLevel="1" x14ac:dyDescent="0.25">
      <c r="A10" s="62"/>
      <c r="B10" s="63"/>
      <c r="C10" s="64">
        <f>+I10+M10</f>
        <v>0</v>
      </c>
      <c r="D10" s="65">
        <f>+I10+N10</f>
        <v>0</v>
      </c>
      <c r="E10" s="66" t="str">
        <f>IF(ISERROR(C10/B10-1),"-",C10/B10-1)</f>
        <v>-</v>
      </c>
      <c r="F10" s="66" t="str">
        <f t="shared" si="0"/>
        <v>-</v>
      </c>
      <c r="G10" s="331"/>
      <c r="H10" s="63"/>
      <c r="I10" s="67"/>
      <c r="J10" s="66" t="str">
        <f>IF(ISERROR(I10/H10-1),"-",I10/H10-1)</f>
        <v>-</v>
      </c>
      <c r="K10" s="331"/>
      <c r="L10" s="68">
        <f>+B10-H10</f>
        <v>0</v>
      </c>
      <c r="M10" s="69"/>
      <c r="N10" s="67"/>
      <c r="O10" s="70" t="str">
        <f t="shared" si="1"/>
        <v>-</v>
      </c>
      <c r="P10" s="331"/>
      <c r="Q10" s="71" t="str">
        <f>IF(ISERROR(B10/$B$93),"-",B10/$B$93)</f>
        <v>-</v>
      </c>
      <c r="R10" s="72" t="str">
        <f>IF(ISERROR(C10/$C$93),"-",C10/$C$93)</f>
        <v>-</v>
      </c>
      <c r="S10" s="73" t="str">
        <f>IF(ISERROR(D10/$D$93),"-",D10/$D$93)</f>
        <v>-</v>
      </c>
      <c r="T10" s="74"/>
      <c r="U10" s="75"/>
    </row>
    <row r="11" spans="1:21" outlineLevel="1" x14ac:dyDescent="0.25">
      <c r="A11" s="62"/>
      <c r="B11" s="63"/>
      <c r="C11" s="64">
        <f>+I11+M11</f>
        <v>0</v>
      </c>
      <c r="D11" s="65">
        <f>+I11+N11</f>
        <v>0</v>
      </c>
      <c r="E11" s="66" t="str">
        <f>IF(ISERROR(C11/B11-1),"-",C11/B11-1)</f>
        <v>-</v>
      </c>
      <c r="F11" s="66" t="str">
        <f t="shared" si="0"/>
        <v>-</v>
      </c>
      <c r="G11" s="331"/>
      <c r="H11" s="63"/>
      <c r="I11" s="67"/>
      <c r="J11" s="66" t="str">
        <f>IF(ISERROR(I11/H11-1),"-",I11/H11-1)</f>
        <v>-</v>
      </c>
      <c r="K11" s="331"/>
      <c r="L11" s="68">
        <f>+B11-H11</f>
        <v>0</v>
      </c>
      <c r="M11" s="69"/>
      <c r="N11" s="67"/>
      <c r="O11" s="70" t="str">
        <f t="shared" si="1"/>
        <v>-</v>
      </c>
      <c r="P11" s="331"/>
      <c r="Q11" s="71" t="str">
        <f>IF(ISERROR(B11/$B$93),"-",B11/$B$93)</f>
        <v>-</v>
      </c>
      <c r="R11" s="72" t="str">
        <f>IF(ISERROR(C11/$C$93),"-",C11/$C$93)</f>
        <v>-</v>
      </c>
      <c r="S11" s="73" t="str">
        <f>IF(ISERROR(D11/$D$93),"-",D11/$D$93)</f>
        <v>-</v>
      </c>
      <c r="T11" s="74"/>
      <c r="U11" s="75"/>
    </row>
    <row r="12" spans="1:21" outlineLevel="1" x14ac:dyDescent="0.25">
      <c r="A12" s="76" t="s">
        <v>21</v>
      </c>
      <c r="B12" s="77"/>
      <c r="C12" s="54"/>
      <c r="D12" s="55"/>
      <c r="E12" s="56"/>
      <c r="F12" s="56" t="str">
        <f t="shared" si="0"/>
        <v>-</v>
      </c>
      <c r="G12" s="331"/>
      <c r="H12" s="82"/>
      <c r="I12" s="78"/>
      <c r="J12" s="56"/>
      <c r="K12" s="331"/>
      <c r="L12" s="79"/>
      <c r="M12" s="78"/>
      <c r="N12" s="78"/>
      <c r="O12" s="80"/>
      <c r="P12" s="331"/>
      <c r="Q12" s="59"/>
      <c r="R12" s="81"/>
      <c r="S12" s="56"/>
      <c r="T12" s="332"/>
      <c r="U12" s="333"/>
    </row>
    <row r="13" spans="1:21" outlineLevel="1" x14ac:dyDescent="0.25">
      <c r="A13" s="62"/>
      <c r="B13" s="63"/>
      <c r="C13" s="64">
        <f t="shared" ref="C13:C16" si="3">+I13+M13</f>
        <v>0</v>
      </c>
      <c r="D13" s="65">
        <f>+I13+N13</f>
        <v>0</v>
      </c>
      <c r="E13" s="66" t="str">
        <f t="shared" ref="E13:E16" si="4">IF(ISERROR(C13/B13-1),"-",C13/B13-1)</f>
        <v>-</v>
      </c>
      <c r="F13" s="66" t="str">
        <f t="shared" si="0"/>
        <v>-</v>
      </c>
      <c r="G13" s="331"/>
      <c r="H13" s="63"/>
      <c r="I13" s="67"/>
      <c r="J13" s="66" t="str">
        <f t="shared" ref="J13:J16" si="5">IF(ISERROR(I13/H13-1),"-",I13/H13-1)</f>
        <v>-</v>
      </c>
      <c r="K13" s="331"/>
      <c r="L13" s="68">
        <f t="shared" ref="L13:L16" si="6">+B13-H13</f>
        <v>0</v>
      </c>
      <c r="M13" s="69"/>
      <c r="N13" s="67"/>
      <c r="O13" s="70" t="str">
        <f t="shared" si="1"/>
        <v>-</v>
      </c>
      <c r="P13" s="331"/>
      <c r="Q13" s="71" t="str">
        <f>IF(ISERROR(B13/$B$93),"-",B13/$B$93)</f>
        <v>-</v>
      </c>
      <c r="R13" s="72" t="str">
        <f>IF(ISERROR(C13/$C$93),"-",C13/$C$93)</f>
        <v>-</v>
      </c>
      <c r="S13" s="73" t="str">
        <f>IF(ISERROR(D13/$D$93),"-",D13/$D$93)</f>
        <v>-</v>
      </c>
      <c r="T13" s="74"/>
      <c r="U13" s="75"/>
    </row>
    <row r="14" spans="1:21" outlineLevel="1" x14ac:dyDescent="0.25">
      <c r="A14" s="62"/>
      <c r="B14" s="63"/>
      <c r="C14" s="64">
        <f t="shared" si="3"/>
        <v>0</v>
      </c>
      <c r="D14" s="65">
        <f>+I14+N14</f>
        <v>0</v>
      </c>
      <c r="E14" s="66" t="str">
        <f t="shared" si="4"/>
        <v>-</v>
      </c>
      <c r="F14" s="66" t="str">
        <f t="shared" si="0"/>
        <v>-</v>
      </c>
      <c r="G14" s="331"/>
      <c r="H14" s="63"/>
      <c r="I14" s="67"/>
      <c r="J14" s="66" t="str">
        <f t="shared" si="5"/>
        <v>-</v>
      </c>
      <c r="K14" s="331"/>
      <c r="L14" s="68">
        <f t="shared" si="6"/>
        <v>0</v>
      </c>
      <c r="M14" s="69"/>
      <c r="N14" s="67"/>
      <c r="O14" s="70" t="str">
        <f t="shared" si="1"/>
        <v>-</v>
      </c>
      <c r="P14" s="331"/>
      <c r="Q14" s="71" t="str">
        <f>IF(ISERROR(B14/$B$93),"-",B14/$B$93)</f>
        <v>-</v>
      </c>
      <c r="R14" s="72" t="str">
        <f>IF(ISERROR(C14/$C$93),"-",C14/$C$93)</f>
        <v>-</v>
      </c>
      <c r="S14" s="73" t="str">
        <f>IF(ISERROR(D14/$D$93),"-",D14/$D$93)</f>
        <v>-</v>
      </c>
      <c r="T14" s="74"/>
      <c r="U14" s="75"/>
    </row>
    <row r="15" spans="1:21" outlineLevel="1" x14ac:dyDescent="0.25">
      <c r="A15" s="62"/>
      <c r="B15" s="63"/>
      <c r="C15" s="64">
        <f t="shared" si="3"/>
        <v>0</v>
      </c>
      <c r="D15" s="65">
        <f>+I15+N15</f>
        <v>0</v>
      </c>
      <c r="E15" s="66" t="str">
        <f t="shared" si="4"/>
        <v>-</v>
      </c>
      <c r="F15" s="66" t="str">
        <f t="shared" si="0"/>
        <v>-</v>
      </c>
      <c r="G15" s="331"/>
      <c r="H15" s="63"/>
      <c r="I15" s="67"/>
      <c r="J15" s="66" t="str">
        <f t="shared" si="5"/>
        <v>-</v>
      </c>
      <c r="K15" s="331"/>
      <c r="L15" s="68">
        <f t="shared" si="6"/>
        <v>0</v>
      </c>
      <c r="M15" s="69"/>
      <c r="N15" s="67"/>
      <c r="O15" s="70" t="str">
        <f t="shared" si="1"/>
        <v>-</v>
      </c>
      <c r="P15" s="331"/>
      <c r="Q15" s="71" t="str">
        <f>IF(ISERROR(B15/$B$93),"-",B15/$B$93)</f>
        <v>-</v>
      </c>
      <c r="R15" s="72" t="str">
        <f>IF(ISERROR(C15/$C$93),"-",C15/$C$93)</f>
        <v>-</v>
      </c>
      <c r="S15" s="73" t="str">
        <f>IF(ISERROR(D15/$D$93),"-",D15/$D$93)</f>
        <v>-</v>
      </c>
      <c r="T15" s="74"/>
      <c r="U15" s="75"/>
    </row>
    <row r="16" spans="1:21" ht="24" customHeight="1" x14ac:dyDescent="0.25">
      <c r="A16" s="83" t="s">
        <v>22</v>
      </c>
      <c r="B16" s="84">
        <f>SUM(B2:B15)</f>
        <v>0</v>
      </c>
      <c r="C16" s="85">
        <f t="shared" si="3"/>
        <v>0</v>
      </c>
      <c r="D16" s="84">
        <f>I16+N16</f>
        <v>0</v>
      </c>
      <c r="E16" s="86" t="str">
        <f t="shared" si="4"/>
        <v>-</v>
      </c>
      <c r="F16" s="86" t="str">
        <f t="shared" si="0"/>
        <v>-</v>
      </c>
      <c r="G16" s="331"/>
      <c r="H16" s="84">
        <f>SUM(H2:H15)</f>
        <v>0</v>
      </c>
      <c r="I16" s="84">
        <f>SUM(I2:I15)</f>
        <v>0</v>
      </c>
      <c r="J16" s="86" t="str">
        <f t="shared" si="5"/>
        <v>-</v>
      </c>
      <c r="K16" s="331"/>
      <c r="L16" s="84">
        <f t="shared" si="6"/>
        <v>0</v>
      </c>
      <c r="M16" s="85">
        <f>SUM(M2:M15)</f>
        <v>0</v>
      </c>
      <c r="N16" s="84">
        <f>SUM(N2:N15)</f>
        <v>0</v>
      </c>
      <c r="O16" s="86" t="str">
        <f>IF(ISERROR(N16/M16-1),"-",N16/M16-1)</f>
        <v>-</v>
      </c>
      <c r="P16" s="331"/>
      <c r="Q16" s="86" t="str">
        <f>IF(ISERROR(B16/$B$93),"-",B16/$B$93)</f>
        <v>-</v>
      </c>
      <c r="R16" s="87" t="str">
        <f>IF(ISERROR(C16/$C$93),"-",C16/$C$93)</f>
        <v>-</v>
      </c>
      <c r="S16" s="88" t="str">
        <f>IF(ISERROR(D16/$D$93),"-",D16/$D$93)</f>
        <v>-</v>
      </c>
      <c r="T16" s="332"/>
      <c r="U16" s="334"/>
    </row>
    <row r="17" spans="1:21" s="52" customFormat="1" ht="40.5" customHeight="1" outlineLevel="1" x14ac:dyDescent="0.25">
      <c r="A17" s="92" t="s">
        <v>23</v>
      </c>
      <c r="B17" s="47"/>
      <c r="C17" s="47"/>
      <c r="D17" s="47"/>
      <c r="E17" s="48"/>
      <c r="F17" s="48"/>
      <c r="G17" s="329"/>
      <c r="H17" s="47"/>
      <c r="I17" s="47"/>
      <c r="J17" s="48"/>
      <c r="K17" s="329"/>
      <c r="L17" s="47"/>
      <c r="M17" s="47"/>
      <c r="N17" s="47"/>
      <c r="O17" s="49"/>
      <c r="P17" s="329"/>
      <c r="Q17" s="50"/>
      <c r="R17" s="51"/>
      <c r="S17" s="48"/>
      <c r="T17" s="114"/>
      <c r="U17" s="330"/>
    </row>
    <row r="18" spans="1:21" ht="23.25" customHeight="1" outlineLevel="1" x14ac:dyDescent="0.25">
      <c r="A18" s="321" t="s">
        <v>24</v>
      </c>
      <c r="B18" s="54"/>
      <c r="C18" s="54"/>
      <c r="D18" s="55"/>
      <c r="E18" s="56"/>
      <c r="F18" s="56"/>
      <c r="G18" s="331"/>
      <c r="H18" s="57"/>
      <c r="I18" s="57"/>
      <c r="J18" s="56"/>
      <c r="K18" s="331"/>
      <c r="L18" s="55"/>
      <c r="M18" s="57"/>
      <c r="N18" s="57"/>
      <c r="O18" s="58"/>
      <c r="P18" s="331"/>
      <c r="Q18" s="59"/>
      <c r="R18" s="60"/>
      <c r="S18" s="56"/>
      <c r="T18" s="332"/>
      <c r="U18" s="333"/>
    </row>
    <row r="19" spans="1:21" outlineLevel="1" x14ac:dyDescent="0.25">
      <c r="A19" s="62"/>
      <c r="B19" s="63"/>
      <c r="C19" s="64">
        <f t="shared" ref="C19:C20" si="7">+I19+M19</f>
        <v>0</v>
      </c>
      <c r="D19" s="65">
        <f>+I19+N19</f>
        <v>0</v>
      </c>
      <c r="E19" s="66" t="str">
        <f>IF(ISERROR(C19/B19-1),"-",C19/B19-1)</f>
        <v>-</v>
      </c>
      <c r="F19" s="66" t="str">
        <f t="shared" si="0"/>
        <v>-</v>
      </c>
      <c r="G19" s="331"/>
      <c r="H19" s="63"/>
      <c r="I19" s="67"/>
      <c r="J19" s="66" t="str">
        <f>IF(ISERROR(I19/H19-1),"-",I19/H19-1)</f>
        <v>-</v>
      </c>
      <c r="K19" s="331"/>
      <c r="L19" s="68">
        <f>+B19-H19</f>
        <v>0</v>
      </c>
      <c r="M19" s="69"/>
      <c r="N19" s="67"/>
      <c r="O19" s="70" t="str">
        <f t="shared" ref="O19:O20" si="8">IF(ISERROR(N19/M19-1),"-",N19/M19-1)</f>
        <v>-</v>
      </c>
      <c r="P19" s="331"/>
      <c r="Q19" s="71" t="str">
        <f>IF(ISERROR(B19/$B$93),"-",B19/$B$93)</f>
        <v>-</v>
      </c>
      <c r="R19" s="72" t="str">
        <f>IF(ISERROR(C19/$C$93),"-",C19/$C$93)</f>
        <v>-</v>
      </c>
      <c r="S19" s="73" t="str">
        <f>IF(ISERROR(D19/$D$93),"-",D19/$D$93)</f>
        <v>-</v>
      </c>
      <c r="T19" s="74"/>
      <c r="U19" s="75"/>
    </row>
    <row r="20" spans="1:21" outlineLevel="1" x14ac:dyDescent="0.25">
      <c r="A20" s="62"/>
      <c r="B20" s="63"/>
      <c r="C20" s="64">
        <f t="shared" si="7"/>
        <v>0</v>
      </c>
      <c r="D20" s="65">
        <f>+I20+N20</f>
        <v>0</v>
      </c>
      <c r="E20" s="66" t="str">
        <f>IF(ISERROR(C20/B20-1),"-",C20/B20-1)</f>
        <v>-</v>
      </c>
      <c r="F20" s="66" t="str">
        <f t="shared" si="0"/>
        <v>-</v>
      </c>
      <c r="G20" s="331"/>
      <c r="H20" s="63"/>
      <c r="I20" s="67"/>
      <c r="J20" s="66" t="str">
        <f>IF(ISERROR(I20/H20-1),"-",I20/H20-1)</f>
        <v>-</v>
      </c>
      <c r="K20" s="331"/>
      <c r="L20" s="68">
        <f>+B20-H20</f>
        <v>0</v>
      </c>
      <c r="M20" s="69"/>
      <c r="N20" s="67"/>
      <c r="O20" s="70" t="str">
        <f t="shared" si="8"/>
        <v>-</v>
      </c>
      <c r="P20" s="331"/>
      <c r="Q20" s="71" t="str">
        <f>IF(ISERROR(B20/$B$93),"-",B20/$B$93)</f>
        <v>-</v>
      </c>
      <c r="R20" s="72" t="str">
        <f>IF(ISERROR(C20/$C$93),"-",C20/$C$93)</f>
        <v>-</v>
      </c>
      <c r="S20" s="73" t="str">
        <f>IF(ISERROR(D20/$D$93),"-",D20/$D$93)</f>
        <v>-</v>
      </c>
      <c r="T20" s="74"/>
      <c r="U20" s="75"/>
    </row>
    <row r="21" spans="1:21" outlineLevel="1" x14ac:dyDescent="0.25">
      <c r="A21" s="89" t="s">
        <v>25</v>
      </c>
      <c r="B21" s="77"/>
      <c r="C21" s="54"/>
      <c r="D21" s="55"/>
      <c r="E21" s="56"/>
      <c r="F21" s="56"/>
      <c r="G21" s="331"/>
      <c r="H21" s="82"/>
      <c r="I21" s="78"/>
      <c r="J21" s="56"/>
      <c r="K21" s="331"/>
      <c r="L21" s="79"/>
      <c r="M21" s="78"/>
      <c r="N21" s="78"/>
      <c r="O21" s="80"/>
      <c r="P21" s="331"/>
      <c r="Q21" s="59"/>
      <c r="R21" s="81"/>
      <c r="S21" s="56"/>
      <c r="T21" s="332"/>
      <c r="U21" s="333"/>
    </row>
    <row r="22" spans="1:21" outlineLevel="1" x14ac:dyDescent="0.25">
      <c r="A22" s="62"/>
      <c r="B22" s="63"/>
      <c r="C22" s="64">
        <f t="shared" ref="C22:C23" si="9">+I22+M22</f>
        <v>0</v>
      </c>
      <c r="D22" s="65">
        <f>+I22+N22</f>
        <v>0</v>
      </c>
      <c r="E22" s="66" t="str">
        <f>IF(ISERROR(C22/B22-1),"-",C22/B22-1)</f>
        <v>-</v>
      </c>
      <c r="F22" s="66" t="str">
        <f t="shared" si="0"/>
        <v>-</v>
      </c>
      <c r="G22" s="331"/>
      <c r="H22" s="63"/>
      <c r="I22" s="67"/>
      <c r="J22" s="66" t="str">
        <f>IF(ISERROR(I22/H22-1),"-",I22/H22-1)</f>
        <v>-</v>
      </c>
      <c r="K22" s="331"/>
      <c r="L22" s="68">
        <f>+B22-H22</f>
        <v>0</v>
      </c>
      <c r="M22" s="69"/>
      <c r="N22" s="67"/>
      <c r="O22" s="70" t="str">
        <f t="shared" ref="O22:O23" si="10">IF(ISERROR(N22/M22-1),"-",N22/M22-1)</f>
        <v>-</v>
      </c>
      <c r="P22" s="331"/>
      <c r="Q22" s="71" t="str">
        <f>IF(ISERROR(B22/$B$93),"-",B22/$B$93)</f>
        <v>-</v>
      </c>
      <c r="R22" s="72" t="str">
        <f>IF(ISERROR(C22/$C$93),"-",C22/$C$93)</f>
        <v>-</v>
      </c>
      <c r="S22" s="73" t="str">
        <f>IF(ISERROR(D22/$D$93),"-",D22/$D$93)</f>
        <v>-</v>
      </c>
      <c r="T22" s="74"/>
      <c r="U22" s="75"/>
    </row>
    <row r="23" spans="1:21" outlineLevel="1" x14ac:dyDescent="0.25">
      <c r="A23" s="62"/>
      <c r="B23" s="63"/>
      <c r="C23" s="64">
        <f t="shared" si="9"/>
        <v>0</v>
      </c>
      <c r="D23" s="65">
        <f>+I23+N23</f>
        <v>0</v>
      </c>
      <c r="E23" s="66" t="str">
        <f>IF(ISERROR(C23/B23-1),"-",C23/B23-1)</f>
        <v>-</v>
      </c>
      <c r="F23" s="66" t="str">
        <f t="shared" si="0"/>
        <v>-</v>
      </c>
      <c r="G23" s="331"/>
      <c r="H23" s="63"/>
      <c r="I23" s="67"/>
      <c r="J23" s="66" t="str">
        <f>IF(ISERROR(I23/H23-1),"-",I23/H23-1)</f>
        <v>-</v>
      </c>
      <c r="K23" s="331"/>
      <c r="L23" s="68">
        <f>+B23-H23</f>
        <v>0</v>
      </c>
      <c r="M23" s="69"/>
      <c r="N23" s="67"/>
      <c r="O23" s="70" t="str">
        <f t="shared" si="10"/>
        <v>-</v>
      </c>
      <c r="P23" s="331"/>
      <c r="Q23" s="71" t="str">
        <f>IF(ISERROR(B23/$B$93),"-",B23/$B$93)</f>
        <v>-</v>
      </c>
      <c r="R23" s="72" t="str">
        <f>IF(ISERROR(C23/$C$93),"-",C23/$C$93)</f>
        <v>-</v>
      </c>
      <c r="S23" s="73" t="str">
        <f>IF(ISERROR(D23/$D$93),"-",D23/$D$93)</f>
        <v>-</v>
      </c>
      <c r="T23" s="74"/>
      <c r="U23" s="75"/>
    </row>
    <row r="24" spans="1:21" outlineLevel="1" x14ac:dyDescent="0.25">
      <c r="A24" s="89" t="s">
        <v>26</v>
      </c>
      <c r="B24" s="77"/>
      <c r="C24" s="54"/>
      <c r="D24" s="55"/>
      <c r="E24" s="56"/>
      <c r="F24" s="56"/>
      <c r="G24" s="331"/>
      <c r="H24" s="335"/>
      <c r="I24" s="78"/>
      <c r="J24" s="56"/>
      <c r="K24" s="331"/>
      <c r="L24" s="79"/>
      <c r="M24" s="78"/>
      <c r="N24" s="78"/>
      <c r="O24" s="80"/>
      <c r="P24" s="331"/>
      <c r="Q24" s="59"/>
      <c r="R24" s="81"/>
      <c r="S24" s="56"/>
      <c r="T24" s="332"/>
      <c r="U24" s="333"/>
    </row>
    <row r="25" spans="1:21" outlineLevel="1" x14ac:dyDescent="0.25">
      <c r="A25" s="62"/>
      <c r="B25" s="63"/>
      <c r="C25" s="64">
        <f t="shared" ref="C25:C26" si="11">+I25+M25</f>
        <v>0</v>
      </c>
      <c r="D25" s="65">
        <f t="shared" ref="D25:D26" si="12">+I25+N25</f>
        <v>0</v>
      </c>
      <c r="E25" s="66" t="str">
        <f t="shared" ref="E25:E26" si="13">IF(ISERROR(C25/B25-1),"-",C25/B25-1)</f>
        <v>-</v>
      </c>
      <c r="F25" s="70" t="str">
        <f t="shared" si="0"/>
        <v>-</v>
      </c>
      <c r="G25" s="331"/>
      <c r="H25" s="63"/>
      <c r="I25" s="67"/>
      <c r="J25" s="66" t="str">
        <f t="shared" ref="J25:J26" si="14">IF(ISERROR(I25/H25-1),"-",I25/H25-1)</f>
        <v>-</v>
      </c>
      <c r="K25" s="331"/>
      <c r="L25" s="68">
        <f t="shared" ref="L25:L26" si="15">+B25-H25</f>
        <v>0</v>
      </c>
      <c r="M25" s="69"/>
      <c r="N25" s="67"/>
      <c r="O25" s="70" t="str">
        <f t="shared" ref="O25:O27" si="16">IF(ISERROR(N25/M25-1),"-",N25/M25-1)</f>
        <v>-</v>
      </c>
      <c r="P25" s="331"/>
      <c r="Q25" s="71" t="str">
        <f>IF(ISERROR(B25/$B$93),"-",B25/$B$93)</f>
        <v>-</v>
      </c>
      <c r="R25" s="72" t="str">
        <f>IF(ISERROR(C25/$C$93),"-",C25/$C$93)</f>
        <v>-</v>
      </c>
      <c r="S25" s="73" t="str">
        <f>IF(ISERROR(D25/$D$93),"-",D25/$D$93)</f>
        <v>-</v>
      </c>
      <c r="T25" s="74"/>
      <c r="U25" s="75"/>
    </row>
    <row r="26" spans="1:21" outlineLevel="1" x14ac:dyDescent="0.25">
      <c r="A26" s="62"/>
      <c r="B26" s="63"/>
      <c r="C26" s="64">
        <f t="shared" si="11"/>
        <v>0</v>
      </c>
      <c r="D26" s="65">
        <f t="shared" si="12"/>
        <v>0</v>
      </c>
      <c r="E26" s="66" t="str">
        <f t="shared" si="13"/>
        <v>-</v>
      </c>
      <c r="F26" s="70" t="str">
        <f t="shared" si="0"/>
        <v>-</v>
      </c>
      <c r="G26" s="331"/>
      <c r="H26" s="63"/>
      <c r="I26" s="67"/>
      <c r="J26" s="66" t="str">
        <f t="shared" si="14"/>
        <v>-</v>
      </c>
      <c r="K26" s="331"/>
      <c r="L26" s="68">
        <f t="shared" si="15"/>
        <v>0</v>
      </c>
      <c r="M26" s="69"/>
      <c r="N26" s="67"/>
      <c r="O26" s="70" t="str">
        <f t="shared" si="16"/>
        <v>-</v>
      </c>
      <c r="P26" s="331"/>
      <c r="Q26" s="71" t="str">
        <f>IF(ISERROR(B26/$B$93),"-",B26/$B$93)</f>
        <v>-</v>
      </c>
      <c r="R26" s="72" t="str">
        <f>IF(ISERROR(C26/$C$93),"-",C26/$C$93)</f>
        <v>-</v>
      </c>
      <c r="S26" s="73" t="str">
        <f>IF(ISERROR(D26/$D$93),"-",D26/$D$93)</f>
        <v>-</v>
      </c>
      <c r="T26" s="74"/>
      <c r="U26" s="75"/>
    </row>
    <row r="27" spans="1:21" outlineLevel="1" x14ac:dyDescent="0.25">
      <c r="A27" s="62"/>
      <c r="B27" s="63"/>
      <c r="C27" s="64">
        <f>+I27+M27</f>
        <v>0</v>
      </c>
      <c r="D27" s="65">
        <f>+I27+N27</f>
        <v>0</v>
      </c>
      <c r="E27" s="66" t="str">
        <f>IF(ISERROR(C27/B27-1),"-",C27/B27-1)</f>
        <v>-</v>
      </c>
      <c r="F27" s="70" t="str">
        <f t="shared" si="0"/>
        <v>-</v>
      </c>
      <c r="G27" s="331"/>
      <c r="H27" s="63"/>
      <c r="I27" s="67"/>
      <c r="J27" s="66" t="str">
        <f>IF(ISERROR(I27/H27-1),"-",I27/H27-1)</f>
        <v>-</v>
      </c>
      <c r="K27" s="331"/>
      <c r="L27" s="68">
        <f>+B27-H27</f>
        <v>0</v>
      </c>
      <c r="M27" s="69"/>
      <c r="N27" s="67"/>
      <c r="O27" s="70" t="str">
        <f t="shared" si="16"/>
        <v>-</v>
      </c>
      <c r="P27" s="331"/>
      <c r="Q27" s="71" t="str">
        <f>IF(ISERROR(B27/$B$93),"-",B27/$B$93)</f>
        <v>-</v>
      </c>
      <c r="R27" s="72" t="str">
        <f>IF(ISERROR(C27/$C$93),"-",C27/$C$93)</f>
        <v>-</v>
      </c>
      <c r="S27" s="73" t="str">
        <f>IF(ISERROR(D27/$D$93),"-",D27/$D$93)</f>
        <v>-</v>
      </c>
      <c r="T27" s="74"/>
      <c r="U27" s="75"/>
    </row>
    <row r="28" spans="1:21" outlineLevel="1" x14ac:dyDescent="0.25">
      <c r="A28" s="89" t="s">
        <v>27</v>
      </c>
      <c r="B28" s="77"/>
      <c r="C28" s="54"/>
      <c r="D28" s="55"/>
      <c r="E28" s="56"/>
      <c r="F28" s="56"/>
      <c r="G28" s="331"/>
      <c r="H28" s="335"/>
      <c r="I28" s="78"/>
      <c r="J28" s="56"/>
      <c r="K28" s="331"/>
      <c r="L28" s="79"/>
      <c r="M28" s="78"/>
      <c r="N28" s="78"/>
      <c r="O28" s="80"/>
      <c r="P28" s="331"/>
      <c r="Q28" s="59"/>
      <c r="R28" s="81"/>
      <c r="S28" s="56"/>
      <c r="T28" s="332"/>
      <c r="U28" s="333"/>
    </row>
    <row r="29" spans="1:21" outlineLevel="1" x14ac:dyDescent="0.25">
      <c r="A29" s="62"/>
      <c r="B29" s="63"/>
      <c r="C29" s="64">
        <f>+I29+M29</f>
        <v>0</v>
      </c>
      <c r="D29" s="65">
        <f>+I29+N29</f>
        <v>0</v>
      </c>
      <c r="E29" s="66" t="str">
        <f>IF(ISERROR(C29/B29-1),"-",C29/B29-1)</f>
        <v>-</v>
      </c>
      <c r="F29" s="70" t="str">
        <f t="shared" si="0"/>
        <v>-</v>
      </c>
      <c r="G29" s="331"/>
      <c r="H29" s="63"/>
      <c r="I29" s="67"/>
      <c r="J29" s="66" t="str">
        <f>IF(ISERROR(I29/H29-1),"-",I29/H29-1)</f>
        <v>-</v>
      </c>
      <c r="K29" s="331"/>
      <c r="L29" s="68">
        <f>+B29-H29</f>
        <v>0</v>
      </c>
      <c r="M29" s="69"/>
      <c r="N29" s="67"/>
      <c r="O29" s="70" t="str">
        <f t="shared" ref="O29:O35" si="17">IF(ISERROR(N29/M29-1),"-",N29/M29-1)</f>
        <v>-</v>
      </c>
      <c r="P29" s="331"/>
      <c r="Q29" s="71" t="str">
        <f>IF(ISERROR(B29/$B$93),"-",B29/$B$93)</f>
        <v>-</v>
      </c>
      <c r="R29" s="72" t="str">
        <f>IF(ISERROR(C29/$C$93),"-",C29/$C$93)</f>
        <v>-</v>
      </c>
      <c r="S29" s="73" t="str">
        <f>IF(ISERROR(D29/$D$93),"-",D29/$D$93)</f>
        <v>-</v>
      </c>
      <c r="T29" s="74"/>
      <c r="U29" s="75"/>
    </row>
    <row r="30" spans="1:21" outlineLevel="1" x14ac:dyDescent="0.25">
      <c r="A30" s="62"/>
      <c r="B30" s="63"/>
      <c r="C30" s="64">
        <f>+I30+M30</f>
        <v>0</v>
      </c>
      <c r="D30" s="65">
        <f>+I30+N30</f>
        <v>0</v>
      </c>
      <c r="E30" s="66" t="str">
        <f>IF(ISERROR(C30/B30-1),"-",C30/B30-1)</f>
        <v>-</v>
      </c>
      <c r="F30" s="70" t="str">
        <f t="shared" si="0"/>
        <v>-</v>
      </c>
      <c r="G30" s="331"/>
      <c r="H30" s="63"/>
      <c r="I30" s="67"/>
      <c r="J30" s="66" t="str">
        <f>IF(ISERROR(I30/H30-1),"-",I30/H30-1)</f>
        <v>-</v>
      </c>
      <c r="K30" s="331"/>
      <c r="L30" s="68">
        <f>+B30-H30</f>
        <v>0</v>
      </c>
      <c r="M30" s="69"/>
      <c r="N30" s="67"/>
      <c r="O30" s="70" t="str">
        <f t="shared" si="17"/>
        <v>-</v>
      </c>
      <c r="P30" s="331"/>
      <c r="Q30" s="71" t="str">
        <f>IF(ISERROR(B30/$B$93),"-",B30/$B$93)</f>
        <v>-</v>
      </c>
      <c r="R30" s="72" t="str">
        <f>IF(ISERROR(C30/$C$93),"-",C30/$C$93)</f>
        <v>-</v>
      </c>
      <c r="S30" s="73" t="str">
        <f>IF(ISERROR(D30/$D$93),"-",D30/$D$93)</f>
        <v>-</v>
      </c>
      <c r="T30" s="74"/>
      <c r="U30" s="75"/>
    </row>
    <row r="31" spans="1:21" outlineLevel="1" x14ac:dyDescent="0.25">
      <c r="A31" s="62"/>
      <c r="B31" s="63"/>
      <c r="C31" s="64">
        <f>+I31+M31</f>
        <v>0</v>
      </c>
      <c r="D31" s="65">
        <f>+I31+N31</f>
        <v>0</v>
      </c>
      <c r="E31" s="66" t="str">
        <f>IF(ISERROR(C31/B31-1),"-",C31/B31-1)</f>
        <v>-</v>
      </c>
      <c r="F31" s="70" t="str">
        <f t="shared" si="0"/>
        <v>-</v>
      </c>
      <c r="G31" s="331"/>
      <c r="H31" s="63"/>
      <c r="I31" s="67"/>
      <c r="J31" s="66" t="str">
        <f>IF(ISERROR(I31/H31-1),"-",I31/H31-1)</f>
        <v>-</v>
      </c>
      <c r="K31" s="331"/>
      <c r="L31" s="68">
        <f>+B31-H31</f>
        <v>0</v>
      </c>
      <c r="M31" s="69"/>
      <c r="N31" s="67"/>
      <c r="O31" s="70" t="str">
        <f t="shared" si="17"/>
        <v>-</v>
      </c>
      <c r="P31" s="331"/>
      <c r="Q31" s="71" t="str">
        <f>IF(ISERROR(B31/$B$93),"-",B31/$B$93)</f>
        <v>-</v>
      </c>
      <c r="R31" s="72" t="str">
        <f>IF(ISERROR(C31/$C$93),"-",C31/$C$93)</f>
        <v>-</v>
      </c>
      <c r="S31" s="73" t="str">
        <f>IF(ISERROR(D31/$D$93),"-",D31/$D$93)</f>
        <v>-</v>
      </c>
      <c r="T31" s="74"/>
      <c r="U31" s="75"/>
    </row>
    <row r="32" spans="1:21" outlineLevel="1" x14ac:dyDescent="0.25">
      <c r="A32" s="89" t="s">
        <v>28</v>
      </c>
      <c r="B32" s="77"/>
      <c r="C32" s="54"/>
      <c r="D32" s="55"/>
      <c r="E32" s="56"/>
      <c r="F32" s="56"/>
      <c r="G32" s="331"/>
      <c r="H32" s="82"/>
      <c r="I32" s="78"/>
      <c r="J32" s="56"/>
      <c r="K32" s="331"/>
      <c r="L32" s="79"/>
      <c r="M32" s="78"/>
      <c r="N32" s="78"/>
      <c r="O32" s="80"/>
      <c r="P32" s="331"/>
      <c r="Q32" s="59"/>
      <c r="R32" s="81"/>
      <c r="S32" s="56"/>
      <c r="T32" s="332"/>
      <c r="U32" s="333"/>
    </row>
    <row r="33" spans="1:21" outlineLevel="1" x14ac:dyDescent="0.25">
      <c r="A33" s="62"/>
      <c r="B33" s="63"/>
      <c r="C33" s="64">
        <f t="shared" ref="C33:C36" si="18">+I33+M33</f>
        <v>0</v>
      </c>
      <c r="D33" s="65">
        <f>+I33+N33</f>
        <v>0</v>
      </c>
      <c r="E33" s="66" t="str">
        <f t="shared" ref="E33:E36" si="19">IF(ISERROR(C33/B33-1),"-",C33/B33-1)</f>
        <v>-</v>
      </c>
      <c r="F33" s="66" t="str">
        <f t="shared" si="0"/>
        <v>-</v>
      </c>
      <c r="G33" s="331"/>
      <c r="H33" s="63"/>
      <c r="I33" s="67"/>
      <c r="J33" s="66" t="str">
        <f t="shared" ref="J33:J36" si="20">IF(ISERROR(I33/H33-1),"-",I33/H33-1)</f>
        <v>-</v>
      </c>
      <c r="K33" s="331"/>
      <c r="L33" s="68">
        <f t="shared" ref="L33:L36" si="21">+B33-H33</f>
        <v>0</v>
      </c>
      <c r="M33" s="69"/>
      <c r="N33" s="67"/>
      <c r="O33" s="70" t="str">
        <f t="shared" si="17"/>
        <v>-</v>
      </c>
      <c r="P33" s="331"/>
      <c r="Q33" s="71" t="str">
        <f>IF(ISERROR(B33/$B$93),"-",B33/$B$93)</f>
        <v>-</v>
      </c>
      <c r="R33" s="72" t="str">
        <f>IF(ISERROR(C33/$C$93),"-",C33/$C$93)</f>
        <v>-</v>
      </c>
      <c r="S33" s="73" t="str">
        <f>IF(ISERROR(D33/$D$93),"-",D33/$D$93)</f>
        <v>-</v>
      </c>
      <c r="T33" s="74"/>
      <c r="U33" s="75"/>
    </row>
    <row r="34" spans="1:21" outlineLevel="1" x14ac:dyDescent="0.25">
      <c r="A34" s="62"/>
      <c r="B34" s="63"/>
      <c r="C34" s="64">
        <f t="shared" si="18"/>
        <v>0</v>
      </c>
      <c r="D34" s="65">
        <f>+I34+N34</f>
        <v>0</v>
      </c>
      <c r="E34" s="66" t="str">
        <f t="shared" si="19"/>
        <v>-</v>
      </c>
      <c r="F34" s="66" t="str">
        <f t="shared" si="0"/>
        <v>-</v>
      </c>
      <c r="G34" s="331"/>
      <c r="H34" s="63"/>
      <c r="I34" s="67"/>
      <c r="J34" s="66" t="str">
        <f t="shared" si="20"/>
        <v>-</v>
      </c>
      <c r="K34" s="331"/>
      <c r="L34" s="68">
        <f t="shared" si="21"/>
        <v>0</v>
      </c>
      <c r="M34" s="69"/>
      <c r="N34" s="67"/>
      <c r="O34" s="70" t="str">
        <f t="shared" si="17"/>
        <v>-</v>
      </c>
      <c r="P34" s="331"/>
      <c r="Q34" s="71" t="str">
        <f>IF(ISERROR(B34/$B$93),"-",B34/$B$93)</f>
        <v>-</v>
      </c>
      <c r="R34" s="72" t="str">
        <f>IF(ISERROR(C34/$C$93),"-",C34/$C$93)</f>
        <v>-</v>
      </c>
      <c r="S34" s="73" t="str">
        <f>IF(ISERROR(D34/$D$93),"-",D34/$D$93)</f>
        <v>-</v>
      </c>
      <c r="T34" s="74"/>
      <c r="U34" s="75"/>
    </row>
    <row r="35" spans="1:21" outlineLevel="1" x14ac:dyDescent="0.25">
      <c r="A35" s="62"/>
      <c r="B35" s="63"/>
      <c r="C35" s="64">
        <f t="shared" si="18"/>
        <v>0</v>
      </c>
      <c r="D35" s="65">
        <f>+I35+N35</f>
        <v>0</v>
      </c>
      <c r="E35" s="66" t="str">
        <f t="shared" si="19"/>
        <v>-</v>
      </c>
      <c r="F35" s="66" t="str">
        <f t="shared" si="0"/>
        <v>-</v>
      </c>
      <c r="G35" s="331"/>
      <c r="H35" s="63"/>
      <c r="I35" s="67"/>
      <c r="J35" s="66" t="str">
        <f t="shared" si="20"/>
        <v>-</v>
      </c>
      <c r="K35" s="331"/>
      <c r="L35" s="68">
        <f t="shared" si="21"/>
        <v>0</v>
      </c>
      <c r="M35" s="69"/>
      <c r="N35" s="67"/>
      <c r="O35" s="70" t="str">
        <f t="shared" si="17"/>
        <v>-</v>
      </c>
      <c r="P35" s="331"/>
      <c r="Q35" s="71" t="str">
        <f>IF(ISERROR(B35/$B$93),"-",B35/$B$93)</f>
        <v>-</v>
      </c>
      <c r="R35" s="72" t="str">
        <f>IF(ISERROR(C35/$C$93),"-",C35/$C$93)</f>
        <v>-</v>
      </c>
      <c r="S35" s="73" t="str">
        <f>IF(ISERROR(D35/$D$93),"-",D35/$D$93)</f>
        <v>-</v>
      </c>
      <c r="T35" s="74"/>
      <c r="U35" s="75"/>
    </row>
    <row r="36" spans="1:21" ht="22.5" customHeight="1" x14ac:dyDescent="0.25">
      <c r="A36" s="83" t="s">
        <v>29</v>
      </c>
      <c r="B36" s="84">
        <f>SUM(B17:B35)</f>
        <v>0</v>
      </c>
      <c r="C36" s="85">
        <f t="shared" si="18"/>
        <v>0</v>
      </c>
      <c r="D36" s="84">
        <f>I36+N36</f>
        <v>0</v>
      </c>
      <c r="E36" s="90" t="str">
        <f t="shared" si="19"/>
        <v>-</v>
      </c>
      <c r="F36" s="90" t="str">
        <f t="shared" si="0"/>
        <v>-</v>
      </c>
      <c r="G36" s="331"/>
      <c r="H36" s="84">
        <f>SUM(H17:H35)</f>
        <v>0</v>
      </c>
      <c r="I36" s="84">
        <f>SUM(I17:I35)</f>
        <v>0</v>
      </c>
      <c r="J36" s="90" t="str">
        <f t="shared" si="20"/>
        <v>-</v>
      </c>
      <c r="K36" s="331"/>
      <c r="L36" s="84">
        <f t="shared" si="21"/>
        <v>0</v>
      </c>
      <c r="M36" s="84">
        <f>SUM(M17:M35)</f>
        <v>0</v>
      </c>
      <c r="N36" s="84">
        <f>SUM(N17:N35)</f>
        <v>0</v>
      </c>
      <c r="O36" s="86" t="str">
        <f>IF(ISERROR(N36/M36-1),"-",N36/M36-1)</f>
        <v>-</v>
      </c>
      <c r="P36" s="331"/>
      <c r="Q36" s="86" t="str">
        <f>IF(ISERROR(B36/$B$93),"-",B36/$B$93)</f>
        <v>-</v>
      </c>
      <c r="R36" s="91" t="str">
        <f>IF(ISERROR(C36/$C$93),"-",C36/$C$93)</f>
        <v>-</v>
      </c>
      <c r="S36" s="88" t="str">
        <f>IF(ISERROR(D36/$D$93),"-",D36/$D$93)</f>
        <v>-</v>
      </c>
      <c r="T36" s="332"/>
      <c r="U36" s="334"/>
    </row>
    <row r="37" spans="1:21" s="52" customFormat="1" ht="40.5" customHeight="1" outlineLevel="1" x14ac:dyDescent="0.25">
      <c r="A37" s="92" t="s">
        <v>150</v>
      </c>
      <c r="B37" s="47"/>
      <c r="C37" s="47"/>
      <c r="D37" s="47"/>
      <c r="E37" s="48"/>
      <c r="F37" s="48"/>
      <c r="G37" s="329"/>
      <c r="H37" s="47"/>
      <c r="I37" s="47"/>
      <c r="J37" s="48"/>
      <c r="K37" s="329"/>
      <c r="L37" s="47"/>
      <c r="M37" s="47"/>
      <c r="N37" s="47"/>
      <c r="O37" s="49"/>
      <c r="P37" s="329"/>
      <c r="Q37" s="50"/>
      <c r="R37" s="51"/>
      <c r="S37" s="48"/>
      <c r="T37" s="114"/>
      <c r="U37" s="330"/>
    </row>
    <row r="38" spans="1:21" outlineLevel="1" x14ac:dyDescent="0.25">
      <c r="A38" s="94" t="s">
        <v>30</v>
      </c>
      <c r="B38" s="54"/>
      <c r="C38" s="54"/>
      <c r="D38" s="55"/>
      <c r="E38" s="56"/>
      <c r="F38" s="56"/>
      <c r="G38" s="331"/>
      <c r="H38" s="57"/>
      <c r="I38" s="57"/>
      <c r="J38" s="56"/>
      <c r="K38" s="331"/>
      <c r="L38" s="55"/>
      <c r="M38" s="57"/>
      <c r="N38" s="57"/>
      <c r="O38" s="58"/>
      <c r="P38" s="331"/>
      <c r="Q38" s="59"/>
      <c r="R38" s="60"/>
      <c r="S38" s="56"/>
      <c r="T38" s="332"/>
      <c r="U38" s="333"/>
    </row>
    <row r="39" spans="1:21" outlineLevel="1" x14ac:dyDescent="0.25">
      <c r="A39" s="62"/>
      <c r="B39" s="63"/>
      <c r="C39" s="64">
        <f>+I39+M39</f>
        <v>0</v>
      </c>
      <c r="D39" s="65">
        <f>+I39+N39</f>
        <v>0</v>
      </c>
      <c r="E39" s="66" t="str">
        <f>IF(ISERROR(C39/B39-1),"-",C39/B39-1)</f>
        <v>-</v>
      </c>
      <c r="F39" s="70" t="str">
        <f t="shared" si="0"/>
        <v>-</v>
      </c>
      <c r="G39" s="331"/>
      <c r="H39" s="63"/>
      <c r="I39" s="67"/>
      <c r="J39" s="66" t="str">
        <f>IF(ISERROR(I39/H39-1),"-",I39/H39-1)</f>
        <v>-</v>
      </c>
      <c r="K39" s="331"/>
      <c r="L39" s="68">
        <f>+B39-H39</f>
        <v>0</v>
      </c>
      <c r="M39" s="69"/>
      <c r="N39" s="67"/>
      <c r="O39" s="70" t="str">
        <f>IF(ISERROR(N39/M39-1),"-",N39/M39-1)</f>
        <v>-</v>
      </c>
      <c r="P39" s="331"/>
      <c r="Q39" s="71" t="str">
        <f>IF(ISERROR(B39/$B$93),"-",B39/$B$93)</f>
        <v>-</v>
      </c>
      <c r="R39" s="72" t="str">
        <f>IF(ISERROR(C39/$C$93),"-",C39/$C$93)</f>
        <v>-</v>
      </c>
      <c r="S39" s="73" t="str">
        <f>IF(ISERROR(D39/$D$93),"-",D39/$D$93)</f>
        <v>-</v>
      </c>
      <c r="T39" s="74"/>
      <c r="U39" s="75"/>
    </row>
    <row r="40" spans="1:21" outlineLevel="1" x14ac:dyDescent="0.25">
      <c r="A40" s="62"/>
      <c r="B40" s="63"/>
      <c r="C40" s="64">
        <f>+I40+M40</f>
        <v>0</v>
      </c>
      <c r="D40" s="65">
        <f>+I40+N40</f>
        <v>0</v>
      </c>
      <c r="E40" s="66" t="str">
        <f>IF(ISERROR(C40/B40-1),"-",C40/B40-1)</f>
        <v>-</v>
      </c>
      <c r="F40" s="70" t="str">
        <f t="shared" si="0"/>
        <v>-</v>
      </c>
      <c r="G40" s="331"/>
      <c r="H40" s="63"/>
      <c r="I40" s="67"/>
      <c r="J40" s="66" t="str">
        <f>IF(ISERROR(I40/H40-1),"-",I40/H40-1)</f>
        <v>-</v>
      </c>
      <c r="K40" s="331"/>
      <c r="L40" s="68">
        <f>+B40-H40</f>
        <v>0</v>
      </c>
      <c r="M40" s="69"/>
      <c r="N40" s="67"/>
      <c r="O40" s="70" t="str">
        <f>IF(ISERROR(N40/M40-1),"-",N40/M40-1)</f>
        <v>-</v>
      </c>
      <c r="P40" s="331"/>
      <c r="Q40" s="71" t="str">
        <f>IF(ISERROR(B40/$B$93),"-",B40/$B$93)</f>
        <v>-</v>
      </c>
      <c r="R40" s="72" t="str">
        <f>IF(ISERROR(C40/$C$93),"-",C40/$C$93)</f>
        <v>-</v>
      </c>
      <c r="S40" s="73" t="str">
        <f>IF(ISERROR(D40/$D$93),"-",D40/$D$93)</f>
        <v>-</v>
      </c>
      <c r="T40" s="74"/>
      <c r="U40" s="75"/>
    </row>
    <row r="41" spans="1:21" outlineLevel="1" x14ac:dyDescent="0.25">
      <c r="A41" s="62"/>
      <c r="B41" s="63"/>
      <c r="C41" s="64">
        <f>+I41+M41</f>
        <v>0</v>
      </c>
      <c r="D41" s="65">
        <f>+I41+N41</f>
        <v>0</v>
      </c>
      <c r="E41" s="66" t="str">
        <f>IF(ISERROR(C41/B41-1),"-",C41/B41-1)</f>
        <v>-</v>
      </c>
      <c r="F41" s="70" t="str">
        <f t="shared" si="0"/>
        <v>-</v>
      </c>
      <c r="G41" s="331"/>
      <c r="H41" s="63"/>
      <c r="I41" s="67"/>
      <c r="J41" s="66" t="str">
        <f>IF(ISERROR(I41/H41-1),"-",I41/H41-1)</f>
        <v>-</v>
      </c>
      <c r="K41" s="331"/>
      <c r="L41" s="68">
        <f>+B41-H41</f>
        <v>0</v>
      </c>
      <c r="M41" s="69"/>
      <c r="N41" s="67"/>
      <c r="O41" s="70" t="str">
        <f>IF(ISERROR(N41/M41-1),"-",N41/M41-1)</f>
        <v>-</v>
      </c>
      <c r="P41" s="331"/>
      <c r="Q41" s="71" t="str">
        <f>IF(ISERROR(B41/$B$93),"-",B41/$B$93)</f>
        <v>-</v>
      </c>
      <c r="R41" s="72" t="str">
        <f>IF(ISERROR(C41/$C$93),"-",C41/$C$93)</f>
        <v>-</v>
      </c>
      <c r="S41" s="73" t="str">
        <f>IF(ISERROR(D41/$D$93),"-",D41/$D$93)</f>
        <v>-</v>
      </c>
      <c r="T41" s="74"/>
      <c r="U41" s="75"/>
    </row>
    <row r="42" spans="1:21" outlineLevel="1" x14ac:dyDescent="0.25">
      <c r="A42" s="62"/>
      <c r="B42" s="63"/>
      <c r="C42" s="64">
        <f>+I42+M42</f>
        <v>0</v>
      </c>
      <c r="D42" s="65">
        <f>+I42+N42</f>
        <v>0</v>
      </c>
      <c r="E42" s="66" t="str">
        <f>IF(ISERROR(C42/B42-1),"-",C42/B42-1)</f>
        <v>-</v>
      </c>
      <c r="F42" s="70" t="str">
        <f t="shared" si="0"/>
        <v>-</v>
      </c>
      <c r="G42" s="331"/>
      <c r="H42" s="63"/>
      <c r="I42" s="67"/>
      <c r="J42" s="66" t="str">
        <f>IF(ISERROR(I42/H42-1),"-",I42/H42-1)</f>
        <v>-</v>
      </c>
      <c r="K42" s="331"/>
      <c r="L42" s="68">
        <f>+B42-H42</f>
        <v>0</v>
      </c>
      <c r="M42" s="69"/>
      <c r="N42" s="67"/>
      <c r="O42" s="70" t="str">
        <f>IF(ISERROR(N42/M42-1),"-",N42/M42-1)</f>
        <v>-</v>
      </c>
      <c r="P42" s="331"/>
      <c r="Q42" s="71" t="str">
        <f>IF(ISERROR(B42/$B$93),"-",B42/$B$93)</f>
        <v>-</v>
      </c>
      <c r="R42" s="72" t="str">
        <f>IF(ISERROR(C42/$C$93),"-",C42/$C$93)</f>
        <v>-</v>
      </c>
      <c r="S42" s="73" t="str">
        <f>IF(ISERROR(D42/$D$93),"-",D42/$D$93)</f>
        <v>-</v>
      </c>
      <c r="T42" s="74"/>
      <c r="U42" s="75"/>
    </row>
    <row r="43" spans="1:21" outlineLevel="1" x14ac:dyDescent="0.25">
      <c r="A43" s="89" t="s">
        <v>31</v>
      </c>
      <c r="B43" s="95"/>
      <c r="C43" s="96"/>
      <c r="D43" s="97"/>
      <c r="E43" s="56"/>
      <c r="F43" s="56"/>
      <c r="G43" s="329"/>
      <c r="H43" s="93"/>
      <c r="I43" s="78"/>
      <c r="J43" s="56"/>
      <c r="K43" s="331"/>
      <c r="L43" s="55"/>
      <c r="M43" s="78"/>
      <c r="N43" s="78"/>
      <c r="O43" s="80"/>
      <c r="P43" s="331"/>
      <c r="Q43" s="59"/>
      <c r="R43" s="81"/>
      <c r="S43" s="56"/>
      <c r="T43" s="332"/>
      <c r="U43" s="333"/>
    </row>
    <row r="44" spans="1:21" outlineLevel="1" x14ac:dyDescent="0.25">
      <c r="A44" s="62"/>
      <c r="B44" s="63"/>
      <c r="C44" s="64">
        <f t="shared" ref="C44:C47" si="22">+I44+M44</f>
        <v>0</v>
      </c>
      <c r="D44" s="65">
        <f t="shared" ref="D44:D47" si="23">+I44+N44</f>
        <v>0</v>
      </c>
      <c r="E44" s="66" t="str">
        <f t="shared" ref="E44:E45" si="24">IF(ISERROR(C44/B44-1),"-",C44/B44-1)</f>
        <v>-</v>
      </c>
      <c r="F44" s="66" t="str">
        <f t="shared" si="0"/>
        <v>-</v>
      </c>
      <c r="G44" s="331"/>
      <c r="H44" s="63"/>
      <c r="I44" s="67"/>
      <c r="J44" s="66" t="str">
        <f t="shared" ref="J44:J47" si="25">IF(ISERROR(I44/H44-1),"-",I44/H44-1)</f>
        <v>-</v>
      </c>
      <c r="K44" s="331"/>
      <c r="L44" s="68">
        <f t="shared" ref="L44:L45" si="26">+B44-H44</f>
        <v>0</v>
      </c>
      <c r="M44" s="69"/>
      <c r="N44" s="67"/>
      <c r="O44" s="70" t="str">
        <f t="shared" ref="O44:O47" si="27">IF(ISERROR(N44/M44-1),"-",N44/M44-1)</f>
        <v>-</v>
      </c>
      <c r="P44" s="331"/>
      <c r="Q44" s="71" t="str">
        <f>IF(ISERROR(B44/$B$93),"-",B44/$B$93)</f>
        <v>-</v>
      </c>
      <c r="R44" s="72" t="str">
        <f>IF(ISERROR(C44/$C$93),"-",C44/$C$93)</f>
        <v>-</v>
      </c>
      <c r="S44" s="73" t="str">
        <f>IF(ISERROR(D44/$D$93),"-",D44/$D$93)</f>
        <v>-</v>
      </c>
      <c r="T44" s="74"/>
      <c r="U44" s="75"/>
    </row>
    <row r="45" spans="1:21" outlineLevel="1" x14ac:dyDescent="0.25">
      <c r="A45" s="62"/>
      <c r="B45" s="63"/>
      <c r="C45" s="64">
        <f t="shared" si="22"/>
        <v>0</v>
      </c>
      <c r="D45" s="65">
        <f t="shared" si="23"/>
        <v>0</v>
      </c>
      <c r="E45" s="66" t="str">
        <f t="shared" si="24"/>
        <v>-</v>
      </c>
      <c r="F45" s="66" t="str">
        <f t="shared" si="0"/>
        <v>-</v>
      </c>
      <c r="G45" s="331"/>
      <c r="H45" s="63"/>
      <c r="I45" s="67"/>
      <c r="J45" s="66" t="str">
        <f t="shared" si="25"/>
        <v>-</v>
      </c>
      <c r="K45" s="331"/>
      <c r="L45" s="68">
        <f t="shared" si="26"/>
        <v>0</v>
      </c>
      <c r="M45" s="69"/>
      <c r="N45" s="67"/>
      <c r="O45" s="70" t="str">
        <f t="shared" si="27"/>
        <v>-</v>
      </c>
      <c r="P45" s="331"/>
      <c r="Q45" s="71" t="str">
        <f>IF(ISERROR(B45/$B$93),"-",B45/$B$93)</f>
        <v>-</v>
      </c>
      <c r="R45" s="72" t="str">
        <f>IF(ISERROR(C45/$C$93),"-",C45/$C$93)</f>
        <v>-</v>
      </c>
      <c r="S45" s="73" t="str">
        <f>IF(ISERROR(D45/$D$93),"-",D45/$D$93)</f>
        <v>-</v>
      </c>
      <c r="T45" s="74"/>
      <c r="U45" s="75"/>
    </row>
    <row r="46" spans="1:21" outlineLevel="1" x14ac:dyDescent="0.25">
      <c r="A46" s="62"/>
      <c r="B46" s="63"/>
      <c r="C46" s="64">
        <f t="shared" si="22"/>
        <v>0</v>
      </c>
      <c r="D46" s="65">
        <f t="shared" si="23"/>
        <v>0</v>
      </c>
      <c r="E46" s="66" t="str">
        <f>IF(ISERROR(C46/B46-1),"-",C46/B46-1)</f>
        <v>-</v>
      </c>
      <c r="F46" s="66" t="str">
        <f t="shared" si="0"/>
        <v>-</v>
      </c>
      <c r="G46" s="331"/>
      <c r="H46" s="63"/>
      <c r="I46" s="67"/>
      <c r="J46" s="66" t="str">
        <f t="shared" si="25"/>
        <v>-</v>
      </c>
      <c r="K46" s="331"/>
      <c r="L46" s="68">
        <f>+B46-H46</f>
        <v>0</v>
      </c>
      <c r="M46" s="69"/>
      <c r="N46" s="67"/>
      <c r="O46" s="70" t="str">
        <f t="shared" si="27"/>
        <v>-</v>
      </c>
      <c r="P46" s="331"/>
      <c r="Q46" s="71" t="str">
        <f>IF(ISERROR(B46/$B$93),"-",B46/$B$93)</f>
        <v>-</v>
      </c>
      <c r="R46" s="72" t="str">
        <f>IF(ISERROR(C46/$C$93),"-",C46/$C$93)</f>
        <v>-</v>
      </c>
      <c r="S46" s="73" t="str">
        <f>IF(ISERROR(D46/$D$93),"-",D46/$D$93)</f>
        <v>-</v>
      </c>
      <c r="T46" s="74"/>
      <c r="U46" s="75"/>
    </row>
    <row r="47" spans="1:21" outlineLevel="1" x14ac:dyDescent="0.25">
      <c r="A47" s="62"/>
      <c r="B47" s="63"/>
      <c r="C47" s="64">
        <f t="shared" si="22"/>
        <v>0</v>
      </c>
      <c r="D47" s="65">
        <f t="shared" si="23"/>
        <v>0</v>
      </c>
      <c r="E47" s="66" t="str">
        <f>IF(ISERROR(C47/B47-1),"-",C47/B47-1)</f>
        <v>-</v>
      </c>
      <c r="F47" s="66" t="str">
        <f t="shared" si="0"/>
        <v>-</v>
      </c>
      <c r="G47" s="331"/>
      <c r="H47" s="63"/>
      <c r="I47" s="67"/>
      <c r="J47" s="66" t="str">
        <f t="shared" si="25"/>
        <v>-</v>
      </c>
      <c r="K47" s="331"/>
      <c r="L47" s="68">
        <f>+B47-H47</f>
        <v>0</v>
      </c>
      <c r="M47" s="69"/>
      <c r="N47" s="67"/>
      <c r="O47" s="70" t="str">
        <f t="shared" si="27"/>
        <v>-</v>
      </c>
      <c r="P47" s="331"/>
      <c r="Q47" s="71" t="str">
        <f>IF(ISERROR(B47/$B$93),"-",B47/$B$93)</f>
        <v>-</v>
      </c>
      <c r="R47" s="72" t="str">
        <f>IF(ISERROR(C47/$C$93),"-",C47/$C$93)</f>
        <v>-</v>
      </c>
      <c r="S47" s="73" t="str">
        <f>IF(ISERROR(D47/$D$93),"-",D47/$D$93)</f>
        <v>-</v>
      </c>
      <c r="T47" s="74"/>
      <c r="U47" s="75"/>
    </row>
    <row r="48" spans="1:21" outlineLevel="1" x14ac:dyDescent="0.25">
      <c r="A48" s="76" t="s">
        <v>32</v>
      </c>
      <c r="B48" s="77"/>
      <c r="C48" s="54"/>
      <c r="D48" s="55"/>
      <c r="E48" s="56"/>
      <c r="F48" s="56"/>
      <c r="G48" s="331"/>
      <c r="H48" s="82"/>
      <c r="I48" s="78"/>
      <c r="J48" s="56"/>
      <c r="K48" s="331"/>
      <c r="L48" s="79"/>
      <c r="M48" s="78"/>
      <c r="N48" s="78"/>
      <c r="O48" s="80"/>
      <c r="P48" s="331"/>
      <c r="Q48" s="59"/>
      <c r="R48" s="81"/>
      <c r="S48" s="56"/>
      <c r="T48" s="332"/>
      <c r="U48" s="333"/>
    </row>
    <row r="49" spans="1:21" outlineLevel="1" x14ac:dyDescent="0.25">
      <c r="A49" s="62"/>
      <c r="B49" s="63"/>
      <c r="C49" s="64">
        <f>+I49+M49</f>
        <v>0</v>
      </c>
      <c r="D49" s="65">
        <f>+I49+N49</f>
        <v>0</v>
      </c>
      <c r="E49" s="66" t="str">
        <f>IF(ISERROR(C49/B49-1),"-",C49/B49-1)</f>
        <v>-</v>
      </c>
      <c r="F49" s="66" t="str">
        <f t="shared" si="0"/>
        <v>-</v>
      </c>
      <c r="G49" s="331"/>
      <c r="H49" s="63"/>
      <c r="I49" s="67"/>
      <c r="J49" s="66" t="str">
        <f>IF(ISERROR(I49/H49-1),"-",I49/H49-1)</f>
        <v>-</v>
      </c>
      <c r="K49" s="331"/>
      <c r="L49" s="68">
        <f>+B49-H49</f>
        <v>0</v>
      </c>
      <c r="M49" s="69"/>
      <c r="N49" s="67"/>
      <c r="O49" s="70" t="str">
        <f>IF(ISERROR(N49/M49-1),"-",N49/M49-1)</f>
        <v>-</v>
      </c>
      <c r="P49" s="331"/>
      <c r="Q49" s="71" t="str">
        <f>IF(ISERROR(B49/$B$93),"-",B49/$B$93)</f>
        <v>-</v>
      </c>
      <c r="R49" s="72" t="str">
        <f>IF(ISERROR(C49/$C$93),"-",C49/$C$93)</f>
        <v>-</v>
      </c>
      <c r="S49" s="73" t="str">
        <f>IF(ISERROR(D49/$D$93),"-",D49/$D$93)</f>
        <v>-</v>
      </c>
      <c r="T49" s="74"/>
      <c r="U49" s="75"/>
    </row>
    <row r="50" spans="1:21" outlineLevel="1" x14ac:dyDescent="0.25">
      <c r="A50" s="76" t="s">
        <v>160</v>
      </c>
      <c r="B50" s="77"/>
      <c r="C50" s="54"/>
      <c r="D50" s="55"/>
      <c r="E50" s="56"/>
      <c r="F50" s="56"/>
      <c r="G50" s="331"/>
      <c r="H50" s="82"/>
      <c r="I50" s="78"/>
      <c r="J50" s="56"/>
      <c r="K50" s="331"/>
      <c r="L50" s="79"/>
      <c r="M50" s="78"/>
      <c r="N50" s="78"/>
      <c r="O50" s="80"/>
      <c r="P50" s="331"/>
      <c r="Q50" s="59"/>
      <c r="R50" s="81"/>
      <c r="S50" s="56"/>
      <c r="T50" s="332"/>
      <c r="U50" s="333"/>
    </row>
    <row r="51" spans="1:21" outlineLevel="1" x14ac:dyDescent="0.25">
      <c r="A51" s="62"/>
      <c r="B51" s="63"/>
      <c r="C51" s="64">
        <f>+I51+M51</f>
        <v>0</v>
      </c>
      <c r="D51" s="65">
        <f>+I51+N51</f>
        <v>0</v>
      </c>
      <c r="E51" s="66" t="str">
        <f t="shared" ref="E51:E52" si="28">IF(ISERROR(C51/B51-1),"-",C51/B51-1)</f>
        <v>-</v>
      </c>
      <c r="F51" s="66" t="str">
        <f t="shared" si="0"/>
        <v>-</v>
      </c>
      <c r="G51" s="331"/>
      <c r="H51" s="63"/>
      <c r="I51" s="67"/>
      <c r="J51" s="66" t="str">
        <f>IF(ISERROR(I51/H51-1),"-",I51/H51-1)</f>
        <v>-</v>
      </c>
      <c r="K51" s="331"/>
      <c r="L51" s="68">
        <f>+B51-H51</f>
        <v>0</v>
      </c>
      <c r="M51" s="69"/>
      <c r="N51" s="67"/>
      <c r="O51" s="70" t="str">
        <f>IF(ISERROR(N51/M51-1),"-",N51/M51-1)</f>
        <v>-</v>
      </c>
      <c r="P51" s="331"/>
      <c r="Q51" s="71" t="str">
        <f>IF(ISERROR(B51/$B$93),"-",B51/$B$93)</f>
        <v>-</v>
      </c>
      <c r="R51" s="72" t="str">
        <f>IF(ISERROR(C51/$C$93),"-",C51/$C$93)</f>
        <v>-</v>
      </c>
      <c r="S51" s="73" t="str">
        <f>IF(ISERROR(D51/$D$93),"-",D51/$D$93)</f>
        <v>-</v>
      </c>
      <c r="T51" s="74"/>
      <c r="U51" s="75"/>
    </row>
    <row r="52" spans="1:21" ht="21.95" customHeight="1" x14ac:dyDescent="0.25">
      <c r="A52" s="322" t="s">
        <v>33</v>
      </c>
      <c r="B52" s="84">
        <f>SUM(B37:B51)</f>
        <v>0</v>
      </c>
      <c r="C52" s="85">
        <f>+I52+M52</f>
        <v>0</v>
      </c>
      <c r="D52" s="84">
        <f>I52+N52</f>
        <v>0</v>
      </c>
      <c r="E52" s="90" t="str">
        <f t="shared" si="28"/>
        <v>-</v>
      </c>
      <c r="F52" s="90" t="str">
        <f t="shared" si="0"/>
        <v>-</v>
      </c>
      <c r="G52" s="331"/>
      <c r="H52" s="84">
        <f>SUM(H37:H51)</f>
        <v>0</v>
      </c>
      <c r="I52" s="84">
        <f>SUM(I37:I51)</f>
        <v>0</v>
      </c>
      <c r="J52" s="90" t="str">
        <f>IF(ISERROR(I52/H52-1),"-",I52/H52-1)</f>
        <v>-</v>
      </c>
      <c r="K52" s="331"/>
      <c r="L52" s="84">
        <f>+B52-H52</f>
        <v>0</v>
      </c>
      <c r="M52" s="84">
        <f>SUM(M37:M51)</f>
        <v>0</v>
      </c>
      <c r="N52" s="84">
        <f>SUM(N37:N51)</f>
        <v>0</v>
      </c>
      <c r="O52" s="86" t="str">
        <f t="shared" ref="O52" si="29">IF(ISERROR(N52/M52-1),"-",N52/M52-1)</f>
        <v>-</v>
      </c>
      <c r="P52" s="331"/>
      <c r="Q52" s="86" t="str">
        <f>IF(ISERROR(B52/$B$93),"-",B52/$B$93)</f>
        <v>-</v>
      </c>
      <c r="R52" s="91" t="str">
        <f>IF(ISERROR(C52/$C$93),"-",C52/$C$93)</f>
        <v>-</v>
      </c>
      <c r="S52" s="88" t="str">
        <f>IF(ISERROR(D52/$D$93),"-",D52/$D$93)</f>
        <v>-</v>
      </c>
      <c r="T52" s="332"/>
      <c r="U52" s="334"/>
    </row>
    <row r="53" spans="1:21" s="52" customFormat="1" ht="40.5" customHeight="1" outlineLevel="1" x14ac:dyDescent="0.25">
      <c r="A53" s="92" t="s">
        <v>63</v>
      </c>
      <c r="B53" s="47"/>
      <c r="C53" s="47"/>
      <c r="D53" s="47"/>
      <c r="E53" s="48"/>
      <c r="F53" s="48"/>
      <c r="G53" s="329"/>
      <c r="H53" s="47"/>
      <c r="I53" s="47"/>
      <c r="J53" s="48"/>
      <c r="K53" s="329"/>
      <c r="L53" s="47"/>
      <c r="M53" s="47"/>
      <c r="N53" s="47"/>
      <c r="O53" s="49"/>
      <c r="P53" s="329"/>
      <c r="Q53" s="50"/>
      <c r="R53" s="51"/>
      <c r="S53" s="48"/>
      <c r="T53" s="114"/>
      <c r="U53" s="330"/>
    </row>
    <row r="54" spans="1:21" outlineLevel="1" x14ac:dyDescent="0.25">
      <c r="A54" s="62"/>
      <c r="B54" s="63"/>
      <c r="C54" s="64">
        <f t="shared" ref="C54:C60" si="30">+I54+M54</f>
        <v>0</v>
      </c>
      <c r="D54" s="65">
        <f t="shared" ref="D54:D60" si="31">+I54+N54</f>
        <v>0</v>
      </c>
      <c r="E54" s="66" t="str">
        <f t="shared" ref="E54:E60" si="32">IF(ISERROR(C54/B54-1),"-",C54/B54-1)</f>
        <v>-</v>
      </c>
      <c r="F54" s="66" t="str">
        <f t="shared" si="0"/>
        <v>-</v>
      </c>
      <c r="G54" s="331"/>
      <c r="H54" s="63"/>
      <c r="I54" s="67"/>
      <c r="J54" s="66" t="str">
        <f t="shared" ref="J54:J60" si="33">IF(ISERROR(I54/H54-1),"-",I54/H54-1)</f>
        <v>-</v>
      </c>
      <c r="K54" s="331"/>
      <c r="L54" s="68">
        <f t="shared" ref="L54:L60" si="34">+B54-H54</f>
        <v>0</v>
      </c>
      <c r="M54" s="98"/>
      <c r="N54" s="67"/>
      <c r="O54" s="70" t="str">
        <f t="shared" ref="O54:O62" si="35">IF(ISERROR(N54/M54-1),"-",N54/M54-1)</f>
        <v>-</v>
      </c>
      <c r="P54" s="331"/>
      <c r="Q54" s="71" t="str">
        <f t="shared" ref="Q54:Q62" si="36">IF(ISERROR(B54/$B$93),"-",B54/$B$93)</f>
        <v>-</v>
      </c>
      <c r="R54" s="99" t="str">
        <f t="shared" ref="R54:R62" si="37">IF(ISERROR(C54/$C$93),"-",C54/$C$93)</f>
        <v>-</v>
      </c>
      <c r="S54" s="73" t="str">
        <f>IF(ISERROR(D54/$D$93),"-",D54/$D$93)</f>
        <v>-</v>
      </c>
      <c r="T54" s="74"/>
      <c r="U54" s="75"/>
    </row>
    <row r="55" spans="1:21" outlineLevel="1" x14ac:dyDescent="0.25">
      <c r="A55" s="62"/>
      <c r="B55" s="63"/>
      <c r="C55" s="64">
        <f t="shared" si="30"/>
        <v>0</v>
      </c>
      <c r="D55" s="65">
        <f t="shared" si="31"/>
        <v>0</v>
      </c>
      <c r="E55" s="66" t="str">
        <f t="shared" si="32"/>
        <v>-</v>
      </c>
      <c r="F55" s="66" t="str">
        <f t="shared" si="0"/>
        <v>-</v>
      </c>
      <c r="G55" s="331"/>
      <c r="H55" s="63"/>
      <c r="I55" s="67"/>
      <c r="J55" s="66" t="str">
        <f t="shared" si="33"/>
        <v>-</v>
      </c>
      <c r="K55" s="331"/>
      <c r="L55" s="68">
        <f t="shared" si="34"/>
        <v>0</v>
      </c>
      <c r="M55" s="98"/>
      <c r="N55" s="67"/>
      <c r="O55" s="70" t="str">
        <f t="shared" si="35"/>
        <v>-</v>
      </c>
      <c r="P55" s="331"/>
      <c r="Q55" s="71" t="str">
        <f t="shared" si="36"/>
        <v>-</v>
      </c>
      <c r="R55" s="99" t="str">
        <f t="shared" si="37"/>
        <v>-</v>
      </c>
      <c r="S55" s="73" t="str">
        <f>IF(ISERROR(D55/$D$93),"-",D55/$D$93)</f>
        <v>-</v>
      </c>
      <c r="T55" s="74"/>
      <c r="U55" s="75"/>
    </row>
    <row r="56" spans="1:21" outlineLevel="1" x14ac:dyDescent="0.25">
      <c r="A56" s="62"/>
      <c r="B56" s="63"/>
      <c r="C56" s="64">
        <f t="shared" si="30"/>
        <v>0</v>
      </c>
      <c r="D56" s="65">
        <f t="shared" si="31"/>
        <v>0</v>
      </c>
      <c r="E56" s="66" t="str">
        <f t="shared" si="32"/>
        <v>-</v>
      </c>
      <c r="F56" s="66" t="str">
        <f t="shared" si="0"/>
        <v>-</v>
      </c>
      <c r="G56" s="331"/>
      <c r="H56" s="63"/>
      <c r="I56" s="67"/>
      <c r="J56" s="66" t="str">
        <f t="shared" si="33"/>
        <v>-</v>
      </c>
      <c r="K56" s="331"/>
      <c r="L56" s="68">
        <f t="shared" si="34"/>
        <v>0</v>
      </c>
      <c r="M56" s="98"/>
      <c r="N56" s="67"/>
      <c r="O56" s="70" t="str">
        <f t="shared" si="35"/>
        <v>-</v>
      </c>
      <c r="P56" s="331"/>
      <c r="Q56" s="71" t="str">
        <f t="shared" si="36"/>
        <v>-</v>
      </c>
      <c r="R56" s="99" t="str">
        <f t="shared" si="37"/>
        <v>-</v>
      </c>
      <c r="S56" s="73" t="str">
        <f>IF(ISERROR(D56/$D$93),"-",D56/$D$93)</f>
        <v>-</v>
      </c>
      <c r="T56" s="74"/>
      <c r="U56" s="75"/>
    </row>
    <row r="57" spans="1:21" outlineLevel="1" x14ac:dyDescent="0.25">
      <c r="A57" s="62"/>
      <c r="B57" s="63"/>
      <c r="C57" s="64">
        <f t="shared" si="30"/>
        <v>0</v>
      </c>
      <c r="D57" s="65">
        <f t="shared" si="31"/>
        <v>0</v>
      </c>
      <c r="E57" s="66" t="str">
        <f t="shared" si="32"/>
        <v>-</v>
      </c>
      <c r="F57" s="66" t="str">
        <f t="shared" si="0"/>
        <v>-</v>
      </c>
      <c r="G57" s="331"/>
      <c r="H57" s="63"/>
      <c r="I57" s="67"/>
      <c r="J57" s="66" t="str">
        <f t="shared" si="33"/>
        <v>-</v>
      </c>
      <c r="K57" s="331"/>
      <c r="L57" s="68">
        <f t="shared" si="34"/>
        <v>0</v>
      </c>
      <c r="M57" s="98"/>
      <c r="N57" s="67"/>
      <c r="O57" s="70" t="str">
        <f t="shared" si="35"/>
        <v>-</v>
      </c>
      <c r="P57" s="331"/>
      <c r="Q57" s="71" t="str">
        <f t="shared" si="36"/>
        <v>-</v>
      </c>
      <c r="R57" s="99" t="str">
        <f t="shared" si="37"/>
        <v>-</v>
      </c>
      <c r="S57" s="73" t="str">
        <f>IF(ISERROR(D57/$D$93),"-",D57/$D$93)</f>
        <v>-</v>
      </c>
      <c r="T57" s="74"/>
      <c r="U57" s="75"/>
    </row>
    <row r="58" spans="1:21" outlineLevel="1" x14ac:dyDescent="0.25">
      <c r="A58" s="100"/>
      <c r="B58" s="101"/>
      <c r="C58" s="102">
        <f t="shared" si="30"/>
        <v>0</v>
      </c>
      <c r="D58" s="103">
        <f t="shared" si="31"/>
        <v>0</v>
      </c>
      <c r="E58" s="104" t="str">
        <f t="shared" si="32"/>
        <v>-</v>
      </c>
      <c r="F58" s="104" t="str">
        <f t="shared" si="0"/>
        <v>-</v>
      </c>
      <c r="G58" s="331"/>
      <c r="H58" s="63"/>
      <c r="I58" s="105"/>
      <c r="J58" s="104" t="str">
        <f t="shared" si="33"/>
        <v>-</v>
      </c>
      <c r="K58" s="331"/>
      <c r="L58" s="106">
        <f t="shared" si="34"/>
        <v>0</v>
      </c>
      <c r="M58" s="107"/>
      <c r="N58" s="105"/>
      <c r="O58" s="108" t="str">
        <f t="shared" si="35"/>
        <v>-</v>
      </c>
      <c r="P58" s="331"/>
      <c r="Q58" s="109" t="str">
        <f t="shared" si="36"/>
        <v>-</v>
      </c>
      <c r="R58" s="110" t="str">
        <f t="shared" si="37"/>
        <v>-</v>
      </c>
      <c r="S58" s="73" t="str">
        <f t="shared" ref="S58:S60" si="38">IF(ISERROR(D58/$D$93),"-",D58/$D$93)</f>
        <v>-</v>
      </c>
      <c r="T58" s="74"/>
      <c r="U58" s="75"/>
    </row>
    <row r="59" spans="1:21" outlineLevel="1" x14ac:dyDescent="0.25">
      <c r="A59" s="100"/>
      <c r="B59" s="101"/>
      <c r="C59" s="102">
        <f t="shared" si="30"/>
        <v>0</v>
      </c>
      <c r="D59" s="103">
        <f t="shared" si="31"/>
        <v>0</v>
      </c>
      <c r="E59" s="104" t="str">
        <f t="shared" si="32"/>
        <v>-</v>
      </c>
      <c r="F59" s="104" t="str">
        <f t="shared" si="0"/>
        <v>-</v>
      </c>
      <c r="G59" s="331"/>
      <c r="H59" s="101"/>
      <c r="I59" s="105"/>
      <c r="J59" s="104" t="str">
        <f t="shared" si="33"/>
        <v>-</v>
      </c>
      <c r="K59" s="331"/>
      <c r="L59" s="106">
        <f t="shared" si="34"/>
        <v>0</v>
      </c>
      <c r="M59" s="107"/>
      <c r="N59" s="105"/>
      <c r="O59" s="108" t="str">
        <f t="shared" si="35"/>
        <v>-</v>
      </c>
      <c r="P59" s="331"/>
      <c r="Q59" s="109" t="str">
        <f t="shared" si="36"/>
        <v>-</v>
      </c>
      <c r="R59" s="110" t="str">
        <f t="shared" si="37"/>
        <v>-</v>
      </c>
      <c r="S59" s="73" t="str">
        <f t="shared" si="38"/>
        <v>-</v>
      </c>
      <c r="T59" s="74"/>
      <c r="U59" s="75"/>
    </row>
    <row r="60" spans="1:21" outlineLevel="1" x14ac:dyDescent="0.25">
      <c r="A60" s="100"/>
      <c r="B60" s="101"/>
      <c r="C60" s="102">
        <f t="shared" si="30"/>
        <v>0</v>
      </c>
      <c r="D60" s="103">
        <f t="shared" si="31"/>
        <v>0</v>
      </c>
      <c r="E60" s="104" t="str">
        <f t="shared" si="32"/>
        <v>-</v>
      </c>
      <c r="F60" s="104" t="str">
        <f t="shared" si="0"/>
        <v>-</v>
      </c>
      <c r="G60" s="331"/>
      <c r="H60" s="101"/>
      <c r="I60" s="105"/>
      <c r="J60" s="104" t="str">
        <f t="shared" si="33"/>
        <v>-</v>
      </c>
      <c r="K60" s="331"/>
      <c r="L60" s="106">
        <f t="shared" si="34"/>
        <v>0</v>
      </c>
      <c r="M60" s="107"/>
      <c r="N60" s="105"/>
      <c r="O60" s="108" t="str">
        <f t="shared" si="35"/>
        <v>-</v>
      </c>
      <c r="P60" s="331"/>
      <c r="Q60" s="109" t="str">
        <f t="shared" si="36"/>
        <v>-</v>
      </c>
      <c r="R60" s="110" t="str">
        <f t="shared" si="37"/>
        <v>-</v>
      </c>
      <c r="S60" s="73" t="str">
        <f t="shared" si="38"/>
        <v>-</v>
      </c>
      <c r="T60" s="74"/>
      <c r="U60" s="75"/>
    </row>
    <row r="61" spans="1:21" outlineLevel="1" x14ac:dyDescent="0.25">
      <c r="A61" s="62"/>
      <c r="B61" s="101"/>
      <c r="C61" s="102">
        <f>+I61+M61</f>
        <v>0</v>
      </c>
      <c r="D61" s="103">
        <f>+I61+N61</f>
        <v>0</v>
      </c>
      <c r="E61" s="104" t="str">
        <f>IF(ISERROR(C61/B61-1),"-",C61/B61-1)</f>
        <v>-</v>
      </c>
      <c r="F61" s="104" t="str">
        <f t="shared" si="0"/>
        <v>-</v>
      </c>
      <c r="G61" s="331"/>
      <c r="H61" s="101"/>
      <c r="I61" s="105"/>
      <c r="J61" s="104" t="str">
        <f>IF(ISERROR(I61/H61-1),"-",I61/H61-1)</f>
        <v>-</v>
      </c>
      <c r="K61" s="331"/>
      <c r="L61" s="106">
        <f>+B61-H61</f>
        <v>0</v>
      </c>
      <c r="M61" s="107"/>
      <c r="N61" s="105"/>
      <c r="O61" s="108" t="str">
        <f t="shared" si="35"/>
        <v>-</v>
      </c>
      <c r="P61" s="331"/>
      <c r="Q61" s="109" t="str">
        <f t="shared" si="36"/>
        <v>-</v>
      </c>
      <c r="R61" s="110" t="str">
        <f t="shared" si="37"/>
        <v>-</v>
      </c>
      <c r="S61" s="111" t="str">
        <f>IF(ISERROR(D61/$D$93),"-",D61/$D$93)</f>
        <v>-</v>
      </c>
      <c r="T61" s="74"/>
      <c r="U61" s="75"/>
    </row>
    <row r="62" spans="1:21" ht="21.95" customHeight="1" x14ac:dyDescent="0.25">
      <c r="A62" s="83" t="s">
        <v>148</v>
      </c>
      <c r="B62" s="84">
        <f>SUM(B53:B61)</f>
        <v>0</v>
      </c>
      <c r="C62" s="85">
        <f t="shared" ref="C62" si="39">+I62+M62</f>
        <v>0</v>
      </c>
      <c r="D62" s="84">
        <f>I62+N62</f>
        <v>0</v>
      </c>
      <c r="E62" s="90" t="str">
        <f t="shared" ref="E62" si="40">IF(ISERROR(C62/B62-1),"-",C62/B62-1)</f>
        <v>-</v>
      </c>
      <c r="F62" s="90" t="str">
        <f t="shared" si="0"/>
        <v>-</v>
      </c>
      <c r="G62" s="331"/>
      <c r="H62" s="84">
        <f>SUM(H53:H61)</f>
        <v>0</v>
      </c>
      <c r="I62" s="84">
        <f>SUM(I53:I61)</f>
        <v>0</v>
      </c>
      <c r="J62" s="90" t="str">
        <f t="shared" ref="J62" si="41">IF(ISERROR(I62/H62-1),"-",I62/H62-1)</f>
        <v>-</v>
      </c>
      <c r="K62" s="331"/>
      <c r="L62" s="84">
        <f t="shared" ref="L62" si="42">+B62-H62</f>
        <v>0</v>
      </c>
      <c r="M62" s="84">
        <f>SUM(M53:M61)</f>
        <v>0</v>
      </c>
      <c r="N62" s="84">
        <f>SUM(N53:N61)</f>
        <v>0</v>
      </c>
      <c r="O62" s="86" t="str">
        <f t="shared" si="35"/>
        <v>-</v>
      </c>
      <c r="P62" s="331"/>
      <c r="Q62" s="86" t="str">
        <f t="shared" si="36"/>
        <v>-</v>
      </c>
      <c r="R62" s="113" t="str">
        <f t="shared" si="37"/>
        <v>-</v>
      </c>
      <c r="S62" s="88" t="str">
        <f>IF(ISERROR(D62/$D$93),"-",D62/$D$93)</f>
        <v>-</v>
      </c>
      <c r="T62" s="332"/>
      <c r="U62" s="334"/>
    </row>
    <row r="63" spans="1:21" s="52" customFormat="1" ht="39.75" customHeight="1" outlineLevel="1" x14ac:dyDescent="0.25">
      <c r="A63" s="92" t="s">
        <v>120</v>
      </c>
      <c r="B63" s="47"/>
      <c r="C63" s="47"/>
      <c r="D63" s="47"/>
      <c r="E63" s="48"/>
      <c r="F63" s="48"/>
      <c r="G63" s="329"/>
      <c r="H63" s="47"/>
      <c r="I63" s="47"/>
      <c r="J63" s="48"/>
      <c r="K63" s="329"/>
      <c r="L63" s="93"/>
      <c r="M63" s="47"/>
      <c r="N63" s="47"/>
      <c r="O63" s="114"/>
      <c r="P63" s="329"/>
      <c r="Q63" s="50"/>
      <c r="R63" s="51"/>
      <c r="S63" s="48"/>
      <c r="T63" s="114"/>
      <c r="U63" s="330"/>
    </row>
    <row r="64" spans="1:21" outlineLevel="1" x14ac:dyDescent="0.25">
      <c r="A64" s="115" t="s">
        <v>34</v>
      </c>
      <c r="B64" s="63"/>
      <c r="C64" s="64">
        <f t="shared" ref="C64:C72" si="43">+I64+M64</f>
        <v>0</v>
      </c>
      <c r="D64" s="65">
        <f t="shared" ref="D64:D71" si="44">+I64+N64</f>
        <v>0</v>
      </c>
      <c r="E64" s="66" t="str">
        <f t="shared" ref="E64:F75" si="45">IF(ISERROR(C64/B64-1),"-",C64/B64-1)</f>
        <v>-</v>
      </c>
      <c r="F64" s="66" t="str">
        <f t="shared" si="0"/>
        <v>-</v>
      </c>
      <c r="G64" s="331"/>
      <c r="H64" s="63"/>
      <c r="I64" s="67"/>
      <c r="J64" s="66" t="str">
        <f t="shared" ref="J64:J72" si="46">IF(ISERROR(I64/H64-1),"-",I64/H64-1)</f>
        <v>-</v>
      </c>
      <c r="K64" s="331"/>
      <c r="L64" s="68">
        <f t="shared" ref="L64:L72" si="47">+B64-H64</f>
        <v>0</v>
      </c>
      <c r="M64" s="69"/>
      <c r="N64" s="67"/>
      <c r="O64" s="70" t="str">
        <f t="shared" ref="O64:O72" si="48">IF(ISERROR(N64/M64-1),"-",N64/M64-1)</f>
        <v>-</v>
      </c>
      <c r="P64" s="331"/>
      <c r="Q64" s="71" t="str">
        <f t="shared" ref="Q64:Q72" si="49">IF(ISERROR(B64/$B$93),"-",B64/$B$93)</f>
        <v>-</v>
      </c>
      <c r="R64" s="72" t="str">
        <f t="shared" ref="R64:R72" si="50">IF(ISERROR(C64/$C$93),"-",C64/$C$93)</f>
        <v>-</v>
      </c>
      <c r="S64" s="73" t="str">
        <f t="shared" ref="S64:S72" si="51">IF(ISERROR(D64/$D$93),"-",D64/$D$93)</f>
        <v>-</v>
      </c>
      <c r="T64" s="74"/>
      <c r="U64" s="75"/>
    </row>
    <row r="65" spans="1:21" outlineLevel="1" x14ac:dyDescent="0.25">
      <c r="A65" s="115" t="s">
        <v>34</v>
      </c>
      <c r="B65" s="63"/>
      <c r="C65" s="64">
        <f t="shared" si="43"/>
        <v>0</v>
      </c>
      <c r="D65" s="65">
        <f t="shared" si="44"/>
        <v>0</v>
      </c>
      <c r="E65" s="66" t="str">
        <f t="shared" si="45"/>
        <v>-</v>
      </c>
      <c r="F65" s="66" t="str">
        <f t="shared" si="0"/>
        <v>-</v>
      </c>
      <c r="G65" s="331"/>
      <c r="H65" s="63"/>
      <c r="I65" s="67"/>
      <c r="J65" s="66" t="str">
        <f t="shared" si="46"/>
        <v>-</v>
      </c>
      <c r="K65" s="331"/>
      <c r="L65" s="68">
        <f t="shared" si="47"/>
        <v>0</v>
      </c>
      <c r="M65" s="69"/>
      <c r="N65" s="67"/>
      <c r="O65" s="70" t="str">
        <f t="shared" si="48"/>
        <v>-</v>
      </c>
      <c r="P65" s="331"/>
      <c r="Q65" s="71" t="str">
        <f t="shared" si="49"/>
        <v>-</v>
      </c>
      <c r="R65" s="72" t="str">
        <f t="shared" si="50"/>
        <v>-</v>
      </c>
      <c r="S65" s="73" t="str">
        <f t="shared" si="51"/>
        <v>-</v>
      </c>
      <c r="T65" s="74"/>
      <c r="U65" s="75"/>
    </row>
    <row r="66" spans="1:21" outlineLevel="1" x14ac:dyDescent="0.25">
      <c r="A66" s="115" t="s">
        <v>34</v>
      </c>
      <c r="B66" s="63"/>
      <c r="C66" s="64">
        <f t="shared" si="43"/>
        <v>0</v>
      </c>
      <c r="D66" s="65">
        <f t="shared" si="44"/>
        <v>0</v>
      </c>
      <c r="E66" s="66" t="str">
        <f t="shared" si="45"/>
        <v>-</v>
      </c>
      <c r="F66" s="66" t="str">
        <f t="shared" si="0"/>
        <v>-</v>
      </c>
      <c r="G66" s="331"/>
      <c r="H66" s="63"/>
      <c r="I66" s="67"/>
      <c r="J66" s="66" t="str">
        <f t="shared" si="46"/>
        <v>-</v>
      </c>
      <c r="K66" s="331"/>
      <c r="L66" s="68">
        <f t="shared" si="47"/>
        <v>0</v>
      </c>
      <c r="M66" s="69"/>
      <c r="N66" s="67"/>
      <c r="O66" s="70" t="str">
        <f t="shared" si="48"/>
        <v>-</v>
      </c>
      <c r="P66" s="331"/>
      <c r="Q66" s="71" t="str">
        <f t="shared" si="49"/>
        <v>-</v>
      </c>
      <c r="R66" s="72" t="str">
        <f t="shared" si="50"/>
        <v>-</v>
      </c>
      <c r="S66" s="73" t="str">
        <f t="shared" si="51"/>
        <v>-</v>
      </c>
      <c r="T66" s="74"/>
      <c r="U66" s="75"/>
    </row>
    <row r="67" spans="1:21" outlineLevel="1" x14ac:dyDescent="0.25">
      <c r="A67" s="115"/>
      <c r="B67" s="63"/>
      <c r="C67" s="64">
        <f t="shared" si="43"/>
        <v>0</v>
      </c>
      <c r="D67" s="65">
        <f t="shared" si="44"/>
        <v>0</v>
      </c>
      <c r="E67" s="66" t="str">
        <f t="shared" si="45"/>
        <v>-</v>
      </c>
      <c r="F67" s="66" t="str">
        <f t="shared" si="0"/>
        <v>-</v>
      </c>
      <c r="G67" s="331"/>
      <c r="H67" s="63"/>
      <c r="I67" s="67"/>
      <c r="J67" s="66" t="str">
        <f t="shared" si="46"/>
        <v>-</v>
      </c>
      <c r="K67" s="331"/>
      <c r="L67" s="68">
        <f t="shared" si="47"/>
        <v>0</v>
      </c>
      <c r="M67" s="69"/>
      <c r="N67" s="67"/>
      <c r="O67" s="70" t="str">
        <f t="shared" si="48"/>
        <v>-</v>
      </c>
      <c r="P67" s="331"/>
      <c r="Q67" s="71" t="str">
        <f t="shared" si="49"/>
        <v>-</v>
      </c>
      <c r="R67" s="72" t="str">
        <f t="shared" si="50"/>
        <v>-</v>
      </c>
      <c r="S67" s="73" t="str">
        <f t="shared" si="51"/>
        <v>-</v>
      </c>
      <c r="T67" s="74"/>
      <c r="U67" s="75"/>
    </row>
    <row r="68" spans="1:21" outlineLevel="1" x14ac:dyDescent="0.25">
      <c r="A68" s="62" t="s">
        <v>34</v>
      </c>
      <c r="B68" s="63"/>
      <c r="C68" s="64">
        <f t="shared" si="43"/>
        <v>0</v>
      </c>
      <c r="D68" s="65">
        <f t="shared" si="44"/>
        <v>0</v>
      </c>
      <c r="E68" s="66" t="str">
        <f t="shared" si="45"/>
        <v>-</v>
      </c>
      <c r="F68" s="66" t="str">
        <f t="shared" si="45"/>
        <v>-</v>
      </c>
      <c r="G68" s="331"/>
      <c r="H68" s="63"/>
      <c r="I68" s="67"/>
      <c r="J68" s="66" t="str">
        <f t="shared" si="46"/>
        <v>-</v>
      </c>
      <c r="K68" s="331"/>
      <c r="L68" s="68">
        <f t="shared" si="47"/>
        <v>0</v>
      </c>
      <c r="M68" s="69"/>
      <c r="N68" s="67"/>
      <c r="O68" s="70" t="str">
        <f t="shared" si="48"/>
        <v>-</v>
      </c>
      <c r="P68" s="331"/>
      <c r="Q68" s="71" t="str">
        <f t="shared" si="49"/>
        <v>-</v>
      </c>
      <c r="R68" s="72" t="str">
        <f t="shared" si="50"/>
        <v>-</v>
      </c>
      <c r="S68" s="73" t="str">
        <f t="shared" si="51"/>
        <v>-</v>
      </c>
      <c r="T68" s="74"/>
      <c r="U68" s="75"/>
    </row>
    <row r="69" spans="1:21" outlineLevel="1" x14ac:dyDescent="0.25">
      <c r="A69" s="62"/>
      <c r="B69" s="63"/>
      <c r="C69" s="64">
        <f t="shared" si="43"/>
        <v>0</v>
      </c>
      <c r="D69" s="65">
        <f t="shared" si="44"/>
        <v>0</v>
      </c>
      <c r="E69" s="66" t="str">
        <f t="shared" si="45"/>
        <v>-</v>
      </c>
      <c r="F69" s="66" t="str">
        <f t="shared" si="45"/>
        <v>-</v>
      </c>
      <c r="G69" s="331"/>
      <c r="H69" s="63"/>
      <c r="I69" s="67"/>
      <c r="J69" s="66" t="str">
        <f t="shared" si="46"/>
        <v>-</v>
      </c>
      <c r="K69" s="331"/>
      <c r="L69" s="68">
        <f t="shared" si="47"/>
        <v>0</v>
      </c>
      <c r="M69" s="69"/>
      <c r="N69" s="67"/>
      <c r="O69" s="70" t="str">
        <f t="shared" si="48"/>
        <v>-</v>
      </c>
      <c r="P69" s="331"/>
      <c r="Q69" s="71" t="str">
        <f t="shared" si="49"/>
        <v>-</v>
      </c>
      <c r="R69" s="72" t="str">
        <f t="shared" si="50"/>
        <v>-</v>
      </c>
      <c r="S69" s="73" t="str">
        <f t="shared" si="51"/>
        <v>-</v>
      </c>
      <c r="T69" s="74"/>
      <c r="U69" s="75"/>
    </row>
    <row r="70" spans="1:21" outlineLevel="1" x14ac:dyDescent="0.25">
      <c r="A70" s="62"/>
      <c r="B70" s="63"/>
      <c r="C70" s="64">
        <f t="shared" si="43"/>
        <v>0</v>
      </c>
      <c r="D70" s="65">
        <f t="shared" si="44"/>
        <v>0</v>
      </c>
      <c r="E70" s="66" t="str">
        <f t="shared" si="45"/>
        <v>-</v>
      </c>
      <c r="F70" s="66" t="str">
        <f t="shared" si="45"/>
        <v>-</v>
      </c>
      <c r="G70" s="331"/>
      <c r="H70" s="63"/>
      <c r="I70" s="67"/>
      <c r="J70" s="66" t="str">
        <f t="shared" si="46"/>
        <v>-</v>
      </c>
      <c r="K70" s="331"/>
      <c r="L70" s="68">
        <f t="shared" si="47"/>
        <v>0</v>
      </c>
      <c r="M70" s="69"/>
      <c r="N70" s="67"/>
      <c r="O70" s="70" t="str">
        <f t="shared" si="48"/>
        <v>-</v>
      </c>
      <c r="P70" s="331"/>
      <c r="Q70" s="71" t="str">
        <f t="shared" si="49"/>
        <v>-</v>
      </c>
      <c r="R70" s="72" t="str">
        <f t="shared" si="50"/>
        <v>-</v>
      </c>
      <c r="S70" s="73" t="str">
        <f t="shared" si="51"/>
        <v>-</v>
      </c>
      <c r="T70" s="74"/>
      <c r="U70" s="75"/>
    </row>
    <row r="71" spans="1:21" outlineLevel="1" x14ac:dyDescent="0.25">
      <c r="A71" s="62"/>
      <c r="B71" s="63"/>
      <c r="C71" s="64">
        <f t="shared" si="43"/>
        <v>0</v>
      </c>
      <c r="D71" s="65">
        <f t="shared" si="44"/>
        <v>0</v>
      </c>
      <c r="E71" s="66" t="str">
        <f t="shared" si="45"/>
        <v>-</v>
      </c>
      <c r="F71" s="66" t="str">
        <f t="shared" si="45"/>
        <v>-</v>
      </c>
      <c r="G71" s="331"/>
      <c r="H71" s="63"/>
      <c r="I71" s="67"/>
      <c r="J71" s="66" t="str">
        <f t="shared" si="46"/>
        <v>-</v>
      </c>
      <c r="K71" s="331"/>
      <c r="L71" s="68">
        <f t="shared" si="47"/>
        <v>0</v>
      </c>
      <c r="M71" s="69"/>
      <c r="N71" s="67"/>
      <c r="O71" s="70" t="str">
        <f t="shared" si="48"/>
        <v>-</v>
      </c>
      <c r="P71" s="331"/>
      <c r="Q71" s="71" t="str">
        <f t="shared" si="49"/>
        <v>-</v>
      </c>
      <c r="R71" s="72" t="str">
        <f t="shared" si="50"/>
        <v>-</v>
      </c>
      <c r="S71" s="73" t="str">
        <f t="shared" si="51"/>
        <v>-</v>
      </c>
      <c r="T71" s="74"/>
      <c r="U71" s="75"/>
    </row>
    <row r="72" spans="1:21" ht="24" customHeight="1" x14ac:dyDescent="0.25">
      <c r="A72" s="83" t="s">
        <v>35</v>
      </c>
      <c r="B72" s="84">
        <f>SUM(B63:B71)</f>
        <v>0</v>
      </c>
      <c r="C72" s="85">
        <f t="shared" si="43"/>
        <v>0</v>
      </c>
      <c r="D72" s="84">
        <f>I72+N72</f>
        <v>0</v>
      </c>
      <c r="E72" s="90" t="str">
        <f t="shared" si="45"/>
        <v>-</v>
      </c>
      <c r="F72" s="90" t="str">
        <f t="shared" si="45"/>
        <v>-</v>
      </c>
      <c r="G72" s="331"/>
      <c r="H72" s="84">
        <f>SUM(H63:H71)</f>
        <v>0</v>
      </c>
      <c r="I72" s="84">
        <f>SUM(I63:I71)</f>
        <v>0</v>
      </c>
      <c r="J72" s="90" t="str">
        <f t="shared" si="46"/>
        <v>-</v>
      </c>
      <c r="K72" s="331"/>
      <c r="L72" s="84">
        <f t="shared" si="47"/>
        <v>0</v>
      </c>
      <c r="M72" s="112">
        <f>SUM(M63:M71)</f>
        <v>0</v>
      </c>
      <c r="N72" s="84">
        <f>SUM(N63:N71)</f>
        <v>0</v>
      </c>
      <c r="O72" s="86" t="str">
        <f t="shared" si="48"/>
        <v>-</v>
      </c>
      <c r="P72" s="331"/>
      <c r="Q72" s="86" t="str">
        <f t="shared" si="49"/>
        <v>-</v>
      </c>
      <c r="R72" s="113" t="str">
        <f t="shared" si="50"/>
        <v>-</v>
      </c>
      <c r="S72" s="88" t="str">
        <f t="shared" si="51"/>
        <v>-</v>
      </c>
      <c r="T72" s="332"/>
      <c r="U72" s="334"/>
    </row>
    <row r="73" spans="1:21" s="52" customFormat="1" ht="58.5" customHeight="1" outlineLevel="1" x14ac:dyDescent="0.25">
      <c r="A73" s="116" t="s">
        <v>149</v>
      </c>
      <c r="B73" s="47"/>
      <c r="C73" s="47"/>
      <c r="D73" s="47"/>
      <c r="E73" s="48"/>
      <c r="F73" s="48"/>
      <c r="G73" s="329"/>
      <c r="H73" s="47"/>
      <c r="I73" s="47"/>
      <c r="J73" s="48"/>
      <c r="K73" s="329"/>
      <c r="L73" s="47"/>
      <c r="M73" s="47"/>
      <c r="N73" s="47"/>
      <c r="O73" s="49"/>
      <c r="P73" s="329"/>
      <c r="Q73" s="50"/>
      <c r="R73" s="51"/>
      <c r="S73" s="48"/>
      <c r="T73" s="114"/>
      <c r="U73" s="330"/>
    </row>
    <row r="74" spans="1:21" ht="40.5" customHeight="1" outlineLevel="1" collapsed="1" x14ac:dyDescent="0.25">
      <c r="A74" s="323" t="s">
        <v>152</v>
      </c>
      <c r="B74" s="63"/>
      <c r="C74" s="64">
        <f t="shared" ref="C74:C75" si="52">+I74+M74</f>
        <v>0</v>
      </c>
      <c r="D74" s="65">
        <f t="shared" ref="D74" si="53">+I74+N74</f>
        <v>0</v>
      </c>
      <c r="E74" s="66" t="str">
        <f t="shared" ref="E74:E75" si="54">IF(ISERROR(C74/B74-1),"-",C74/B74-1)</f>
        <v>-</v>
      </c>
      <c r="F74" s="66" t="str">
        <f t="shared" si="45"/>
        <v>-</v>
      </c>
      <c r="G74" s="331"/>
      <c r="H74" s="63"/>
      <c r="I74" s="67"/>
      <c r="J74" s="66" t="str">
        <f t="shared" ref="J74:J75" si="55">IF(ISERROR(I74/H74-1),"-",I74/H74-1)</f>
        <v>-</v>
      </c>
      <c r="K74" s="331"/>
      <c r="L74" s="68">
        <f t="shared" ref="L74:L75" si="56">+B74-H74</f>
        <v>0</v>
      </c>
      <c r="M74" s="69"/>
      <c r="N74" s="67"/>
      <c r="O74" s="70" t="str">
        <f t="shared" ref="O74:O75" si="57">IF(ISERROR(N74/M74-1),"-",N74/M74-1)</f>
        <v>-</v>
      </c>
      <c r="P74" s="331"/>
      <c r="Q74" s="71" t="str">
        <f>IF(ISERROR(B74/$B$93),"-",B74/$B$93)</f>
        <v>-</v>
      </c>
      <c r="R74" s="72" t="str">
        <f>IF(ISERROR(C74/$C$93),"-",C74/$C$93)</f>
        <v>-</v>
      </c>
      <c r="S74" s="73" t="str">
        <f>IF(ISERROR(D74/$D$93),"-",D74/$D$93)</f>
        <v>-</v>
      </c>
      <c r="T74" s="74"/>
      <c r="U74" s="75"/>
    </row>
    <row r="75" spans="1:21" x14ac:dyDescent="0.25">
      <c r="A75" s="83" t="s">
        <v>36</v>
      </c>
      <c r="B75" s="84">
        <f>SUM(B73:B74)</f>
        <v>0</v>
      </c>
      <c r="C75" s="85">
        <f t="shared" si="52"/>
        <v>0</v>
      </c>
      <c r="D75" s="84">
        <f>I75+N75</f>
        <v>0</v>
      </c>
      <c r="E75" s="86" t="str">
        <f t="shared" si="54"/>
        <v>-</v>
      </c>
      <c r="F75" s="86" t="str">
        <f t="shared" si="45"/>
        <v>-</v>
      </c>
      <c r="G75" s="331"/>
      <c r="H75" s="84">
        <f>SUM(H73:H74)</f>
        <v>0</v>
      </c>
      <c r="I75" s="84">
        <f>SUM(I73:I74)</f>
        <v>0</v>
      </c>
      <c r="J75" s="86" t="str">
        <f t="shared" si="55"/>
        <v>-</v>
      </c>
      <c r="K75" s="331"/>
      <c r="L75" s="84">
        <f t="shared" si="56"/>
        <v>0</v>
      </c>
      <c r="M75" s="112">
        <f>SUM(M73:M74)</f>
        <v>0</v>
      </c>
      <c r="N75" s="84">
        <f>SUM(N73:N74)</f>
        <v>0</v>
      </c>
      <c r="O75" s="86" t="str">
        <f t="shared" si="57"/>
        <v>-</v>
      </c>
      <c r="P75" s="331"/>
      <c r="Q75" s="86" t="str">
        <f>IF(ISERROR(B75/$B$93),"-",B75/$B$93)</f>
        <v>-</v>
      </c>
      <c r="R75" s="113" t="str">
        <f>IF(ISERROR(C75/$C$93),"-",C75/$C$93)</f>
        <v>-</v>
      </c>
      <c r="S75" s="86" t="str">
        <f>IF(ISERROR(D75/$D$93),"-",D75/$D$93)</f>
        <v>-</v>
      </c>
      <c r="T75" s="332"/>
      <c r="U75" s="334"/>
    </row>
    <row r="76" spans="1:21" s="52" customFormat="1" ht="37.5" customHeight="1" outlineLevel="1" x14ac:dyDescent="0.25">
      <c r="A76" s="92" t="s">
        <v>64</v>
      </c>
      <c r="B76" s="47"/>
      <c r="C76" s="47"/>
      <c r="D76" s="47"/>
      <c r="E76" s="48"/>
      <c r="F76" s="48"/>
      <c r="G76" s="329"/>
      <c r="H76" s="47"/>
      <c r="I76" s="47"/>
      <c r="J76" s="48"/>
      <c r="K76" s="329"/>
      <c r="L76" s="47"/>
      <c r="M76" s="47"/>
      <c r="N76" s="47"/>
      <c r="O76" s="49"/>
      <c r="P76" s="329"/>
      <c r="Q76" s="50"/>
      <c r="R76" s="51"/>
      <c r="S76" s="48"/>
      <c r="T76" s="114"/>
      <c r="U76" s="330"/>
    </row>
    <row r="77" spans="1:21" outlineLevel="1" x14ac:dyDescent="0.25">
      <c r="A77" s="76" t="s">
        <v>37</v>
      </c>
      <c r="B77" s="54"/>
      <c r="C77" s="54"/>
      <c r="D77" s="55"/>
      <c r="E77" s="56"/>
      <c r="F77" s="56"/>
      <c r="G77" s="331"/>
      <c r="H77" s="55"/>
      <c r="I77" s="55"/>
      <c r="J77" s="56"/>
      <c r="K77" s="331"/>
      <c r="L77" s="55"/>
      <c r="M77" s="55"/>
      <c r="N77" s="55"/>
      <c r="O77" s="58"/>
      <c r="P77" s="331"/>
      <c r="Q77" s="59"/>
      <c r="R77" s="117"/>
      <c r="S77" s="56"/>
      <c r="T77" s="332"/>
      <c r="U77" s="333"/>
    </row>
    <row r="78" spans="1:21" outlineLevel="1" x14ac:dyDescent="0.25">
      <c r="A78" s="62" t="s">
        <v>34</v>
      </c>
      <c r="B78" s="63"/>
      <c r="C78" s="64">
        <f>+I78+M78</f>
        <v>0</v>
      </c>
      <c r="D78" s="65">
        <f>+I78+N78</f>
        <v>0</v>
      </c>
      <c r="E78" s="66" t="str">
        <f>IF(ISERROR(C78/B78-1),"-",C78/B78-1)</f>
        <v>-</v>
      </c>
      <c r="F78" s="66" t="str">
        <f t="shared" ref="F78:F93" si="58">IF(ISERROR(D78/C78-1),"-",D78/C78-1)</f>
        <v>-</v>
      </c>
      <c r="G78" s="331"/>
      <c r="H78" s="63"/>
      <c r="I78" s="67"/>
      <c r="J78" s="66" t="str">
        <f>IF(ISERROR(I78/H78-1),"-",I78/H78-1)</f>
        <v>-</v>
      </c>
      <c r="K78" s="331"/>
      <c r="L78" s="68">
        <f>+B78-H78</f>
        <v>0</v>
      </c>
      <c r="M78" s="69"/>
      <c r="N78" s="67"/>
      <c r="O78" s="70" t="str">
        <f t="shared" ref="O78:O79" si="59">IF(ISERROR(N78/M78-1),"-",N78/M78-1)</f>
        <v>-</v>
      </c>
      <c r="P78" s="331"/>
      <c r="Q78" s="71" t="str">
        <f>IF(ISERROR(B78/$B$93),"-",B78/$B$93)</f>
        <v>-</v>
      </c>
      <c r="R78" s="72" t="str">
        <f>IF(ISERROR(C78/$C$93),"-",C78/$C$93)</f>
        <v>-</v>
      </c>
      <c r="S78" s="73" t="str">
        <f>IF(ISERROR(D78/$D$93),"-",D78/$D$93)</f>
        <v>-</v>
      </c>
      <c r="T78" s="74"/>
      <c r="U78" s="75"/>
    </row>
    <row r="79" spans="1:21" outlineLevel="1" x14ac:dyDescent="0.25">
      <c r="A79" s="62"/>
      <c r="B79" s="63"/>
      <c r="C79" s="64">
        <f>+I79+M79</f>
        <v>0</v>
      </c>
      <c r="D79" s="65">
        <f>+I79+N79</f>
        <v>0</v>
      </c>
      <c r="E79" s="66" t="str">
        <f>IF(ISERROR(C79/B79-1),"-",C79/B79-1)</f>
        <v>-</v>
      </c>
      <c r="F79" s="66" t="str">
        <f t="shared" si="58"/>
        <v>-</v>
      </c>
      <c r="G79" s="331"/>
      <c r="H79" s="63"/>
      <c r="I79" s="67"/>
      <c r="J79" s="66" t="str">
        <f>IF(ISERROR(I79/H79-1),"-",I79/H79-1)</f>
        <v>-</v>
      </c>
      <c r="K79" s="331"/>
      <c r="L79" s="68">
        <f>+B79-H79</f>
        <v>0</v>
      </c>
      <c r="M79" s="69"/>
      <c r="N79" s="67"/>
      <c r="O79" s="70" t="str">
        <f t="shared" si="59"/>
        <v>-</v>
      </c>
      <c r="P79" s="331"/>
      <c r="Q79" s="71" t="str">
        <f>IF(ISERROR(B79/$B$93),"-",B79/$B$93)</f>
        <v>-</v>
      </c>
      <c r="R79" s="72" t="str">
        <f>IF(ISERROR(C79/$C$93),"-",C79/$C$93)</f>
        <v>-</v>
      </c>
      <c r="S79" s="73" t="str">
        <f>IF(ISERROR(D79/$D$93),"-",D79/$D$93)</f>
        <v>-</v>
      </c>
      <c r="T79" s="74"/>
      <c r="U79" s="75"/>
    </row>
    <row r="80" spans="1:21" outlineLevel="1" x14ac:dyDescent="0.25">
      <c r="A80" s="76" t="s">
        <v>38</v>
      </c>
      <c r="B80" s="77"/>
      <c r="C80" s="54"/>
      <c r="D80" s="55"/>
      <c r="E80" s="56"/>
      <c r="F80" s="56"/>
      <c r="G80" s="331"/>
      <c r="H80" s="82"/>
      <c r="I80" s="78"/>
      <c r="J80" s="56"/>
      <c r="K80" s="331"/>
      <c r="L80" s="55"/>
      <c r="M80" s="78"/>
      <c r="N80" s="78"/>
      <c r="O80" s="58"/>
      <c r="P80" s="331"/>
      <c r="Q80" s="59"/>
      <c r="R80" s="81"/>
      <c r="S80" s="56"/>
      <c r="T80" s="332"/>
      <c r="U80" s="333"/>
    </row>
    <row r="81" spans="1:21" s="122" customFormat="1" outlineLevel="1" x14ac:dyDescent="0.25">
      <c r="A81" s="62"/>
      <c r="B81" s="63"/>
      <c r="C81" s="64">
        <f>+I81+M81</f>
        <v>0</v>
      </c>
      <c r="D81" s="65">
        <f>+I81+N81</f>
        <v>0</v>
      </c>
      <c r="E81" s="118" t="str">
        <f>IF(ISERROR(C81/B81-1),"-",C81/B81-1)</f>
        <v>-</v>
      </c>
      <c r="F81" s="118" t="str">
        <f t="shared" si="58"/>
        <v>-</v>
      </c>
      <c r="G81" s="336"/>
      <c r="H81" s="63"/>
      <c r="I81" s="67"/>
      <c r="J81" s="118" t="str">
        <f>IF(ISERROR(I81/H81-1),"-",I81/H81-1)</f>
        <v>-</v>
      </c>
      <c r="K81" s="336"/>
      <c r="L81" s="68">
        <f>+B81-H81</f>
        <v>0</v>
      </c>
      <c r="M81" s="69"/>
      <c r="N81" s="67"/>
      <c r="O81" s="119" t="str">
        <f>IF(ISERROR(N81/M81-1),"-",N81/M81-1)</f>
        <v>-</v>
      </c>
      <c r="P81" s="336"/>
      <c r="Q81" s="71" t="str">
        <f>IF(ISERROR(B81/$B$93),"-",B81/$B$93)</f>
        <v>-</v>
      </c>
      <c r="R81" s="72" t="str">
        <f>IF(ISERROR(C81/$C$93),"-",C81/$C$93)</f>
        <v>-</v>
      </c>
      <c r="S81" s="73" t="str">
        <f>IF(ISERROR(D81/$D$93),"-",D81/$D$93)</f>
        <v>-</v>
      </c>
      <c r="T81" s="120"/>
      <c r="U81" s="121"/>
    </row>
    <row r="82" spans="1:21" s="125" customFormat="1" outlineLevel="1" x14ac:dyDescent="0.25">
      <c r="A82" s="123"/>
      <c r="B82" s="63"/>
      <c r="C82" s="64">
        <f>+I82+M82</f>
        <v>0</v>
      </c>
      <c r="D82" s="65">
        <f>+I82+N82</f>
        <v>0</v>
      </c>
      <c r="E82" s="66" t="str">
        <f>IF(ISERROR(C82/B82-1),"-",C82/B82-1)</f>
        <v>-</v>
      </c>
      <c r="F82" s="66" t="str">
        <f t="shared" si="58"/>
        <v>-</v>
      </c>
      <c r="G82" s="337"/>
      <c r="H82" s="63"/>
      <c r="I82" s="67"/>
      <c r="J82" s="66" t="str">
        <f>IF(ISERROR(I82/H82-1),"-",I82/H82-1)</f>
        <v>-</v>
      </c>
      <c r="K82" s="337"/>
      <c r="L82" s="68">
        <f>+B82-H82</f>
        <v>0</v>
      </c>
      <c r="M82" s="69"/>
      <c r="N82" s="67"/>
      <c r="O82" s="119" t="str">
        <f t="shared" ref="O82" si="60">IF(ISERROR(N82/M82-1),"-",N82/M82-1)</f>
        <v>-</v>
      </c>
      <c r="P82" s="337"/>
      <c r="Q82" s="71" t="str">
        <f>IF(ISERROR(B82/$B$93),"-",B82/$B$93)</f>
        <v>-</v>
      </c>
      <c r="R82" s="72" t="str">
        <f>IF(ISERROR(C82/$C$93),"-",C82/$C$93)</f>
        <v>-</v>
      </c>
      <c r="S82" s="73" t="str">
        <f>IF(ISERROR(D82/$D$93),"-",D82/$D$93)</f>
        <v>-</v>
      </c>
      <c r="T82" s="74"/>
      <c r="U82" s="124"/>
    </row>
    <row r="83" spans="1:21" outlineLevel="1" x14ac:dyDescent="0.25">
      <c r="A83" s="89" t="s">
        <v>39</v>
      </c>
      <c r="B83" s="77"/>
      <c r="C83" s="54"/>
      <c r="D83" s="55"/>
      <c r="E83" s="56"/>
      <c r="F83" s="56"/>
      <c r="G83" s="331"/>
      <c r="H83" s="82"/>
      <c r="I83" s="78"/>
      <c r="J83" s="56"/>
      <c r="K83" s="331"/>
      <c r="L83" s="55"/>
      <c r="M83" s="78"/>
      <c r="N83" s="78"/>
      <c r="O83" s="58"/>
      <c r="P83" s="331"/>
      <c r="Q83" s="59"/>
      <c r="R83" s="81"/>
      <c r="S83" s="56"/>
      <c r="T83" s="332"/>
      <c r="U83" s="333"/>
    </row>
    <row r="84" spans="1:21" s="122" customFormat="1" outlineLevel="1" x14ac:dyDescent="0.25">
      <c r="A84" s="62"/>
      <c r="B84" s="63"/>
      <c r="C84" s="64">
        <f t="shared" ref="C84:C86" si="61">+I84+M84</f>
        <v>0</v>
      </c>
      <c r="D84" s="65">
        <f t="shared" ref="D84:D85" si="62">+I84+N84</f>
        <v>0</v>
      </c>
      <c r="E84" s="118" t="str">
        <f t="shared" ref="E84:E86" si="63">IF(ISERROR(C84/B84-1),"-",C84/B84-1)</f>
        <v>-</v>
      </c>
      <c r="F84" s="118" t="str">
        <f t="shared" si="58"/>
        <v>-</v>
      </c>
      <c r="G84" s="336"/>
      <c r="H84" s="63"/>
      <c r="I84" s="67"/>
      <c r="J84" s="118" t="str">
        <f t="shared" ref="J84:J86" si="64">IF(ISERROR(I84/H84-1),"-",I84/H84-1)</f>
        <v>-</v>
      </c>
      <c r="K84" s="336"/>
      <c r="L84" s="68">
        <f t="shared" ref="L84:L90" si="65">+B84-H84</f>
        <v>0</v>
      </c>
      <c r="M84" s="69"/>
      <c r="N84" s="67"/>
      <c r="O84" s="119" t="str">
        <f>IF(ISERROR(N84/M84-1),"-",N84/M84-1)</f>
        <v>-</v>
      </c>
      <c r="P84" s="336"/>
      <c r="Q84" s="71" t="str">
        <f>IF(ISERROR(B84/$B$93),"-",B84/$B$93)</f>
        <v>-</v>
      </c>
      <c r="R84" s="72" t="str">
        <f>IF(ISERROR(C84/$C$93),"-",C84/$C$93)</f>
        <v>-</v>
      </c>
      <c r="S84" s="73" t="str">
        <f>IF(ISERROR(D84/$D$93),"-",D84/$D$93)</f>
        <v>-</v>
      </c>
      <c r="T84" s="120"/>
      <c r="U84" s="121"/>
    </row>
    <row r="85" spans="1:21" s="125" customFormat="1" outlineLevel="1" x14ac:dyDescent="0.25">
      <c r="A85" s="123"/>
      <c r="B85" s="63"/>
      <c r="C85" s="64">
        <f t="shared" si="61"/>
        <v>0</v>
      </c>
      <c r="D85" s="65">
        <f t="shared" si="62"/>
        <v>0</v>
      </c>
      <c r="E85" s="66" t="str">
        <f t="shared" si="63"/>
        <v>-</v>
      </c>
      <c r="F85" s="66" t="str">
        <f t="shared" si="58"/>
        <v>-</v>
      </c>
      <c r="G85" s="337"/>
      <c r="H85" s="63"/>
      <c r="I85" s="67"/>
      <c r="J85" s="66" t="str">
        <f t="shared" si="64"/>
        <v>-</v>
      </c>
      <c r="K85" s="337"/>
      <c r="L85" s="68">
        <f t="shared" si="65"/>
        <v>0</v>
      </c>
      <c r="M85" s="69"/>
      <c r="N85" s="67"/>
      <c r="O85" s="119" t="str">
        <f t="shared" ref="O85:O86" si="66">IF(ISERROR(N85/M85-1),"-",N85/M85-1)</f>
        <v>-</v>
      </c>
      <c r="P85" s="337"/>
      <c r="Q85" s="71" t="str">
        <f>IF(ISERROR(B85/$B$93),"-",B85/$B$93)</f>
        <v>-</v>
      </c>
      <c r="R85" s="72" t="str">
        <f>IF(ISERROR(C85/$C$93),"-",C85/$C$93)</f>
        <v>-</v>
      </c>
      <c r="S85" s="73" t="str">
        <f>IF(ISERROR(D85/$D$93),"-",D85/$D$93)</f>
        <v>-</v>
      </c>
      <c r="T85" s="74"/>
      <c r="U85" s="124"/>
    </row>
    <row r="86" spans="1:21" x14ac:dyDescent="0.25">
      <c r="A86" s="83" t="s">
        <v>40</v>
      </c>
      <c r="B86" s="84">
        <f>SUM(B76:B85)</f>
        <v>0</v>
      </c>
      <c r="C86" s="85">
        <f t="shared" si="61"/>
        <v>0</v>
      </c>
      <c r="D86" s="84">
        <f>I86+N86</f>
        <v>0</v>
      </c>
      <c r="E86" s="86" t="str">
        <f t="shared" si="63"/>
        <v>-</v>
      </c>
      <c r="F86" s="86" t="str">
        <f t="shared" si="58"/>
        <v>-</v>
      </c>
      <c r="G86" s="331"/>
      <c r="H86" s="84">
        <f>SUM(H76:H85)</f>
        <v>0</v>
      </c>
      <c r="I86" s="84">
        <f>SUM(I76:I85)</f>
        <v>0</v>
      </c>
      <c r="J86" s="86" t="str">
        <f t="shared" si="64"/>
        <v>-</v>
      </c>
      <c r="K86" s="331"/>
      <c r="L86" s="84">
        <f t="shared" si="65"/>
        <v>0</v>
      </c>
      <c r="M86" s="112">
        <f>SUM(M76:M85)</f>
        <v>0</v>
      </c>
      <c r="N86" s="84">
        <f>SUM(N76:N85)</f>
        <v>0</v>
      </c>
      <c r="O86" s="86" t="str">
        <f t="shared" si="66"/>
        <v>-</v>
      </c>
      <c r="P86" s="331"/>
      <c r="Q86" s="86" t="str">
        <f>IF(ISERROR(B86/$B$93),"-",B86/$B$93)</f>
        <v>-</v>
      </c>
      <c r="R86" s="113" t="str">
        <f>IF(ISERROR(C86/$C$93),"-",C86/$C$93)</f>
        <v>-</v>
      </c>
      <c r="S86" s="88" t="str">
        <f>IF(ISERROR(D86/$D$93),"-",D86/$D$93)</f>
        <v>-</v>
      </c>
      <c r="T86" s="332"/>
      <c r="U86" s="334"/>
    </row>
    <row r="87" spans="1:21" customFormat="1" ht="15" x14ac:dyDescent="0.25">
      <c r="A87" s="338"/>
      <c r="B87" s="126"/>
      <c r="C87" s="339"/>
      <c r="D87" s="339"/>
      <c r="E87" s="340"/>
      <c r="F87" s="340" t="str">
        <f t="shared" si="58"/>
        <v>-</v>
      </c>
      <c r="G87" s="340"/>
      <c r="H87" s="340"/>
      <c r="I87" s="340"/>
      <c r="J87" s="340"/>
      <c r="K87" s="340"/>
      <c r="L87" s="340"/>
      <c r="M87" s="340"/>
      <c r="N87" s="340"/>
      <c r="O87" s="340"/>
      <c r="P87" s="340"/>
      <c r="Q87" s="341"/>
      <c r="R87" s="342"/>
      <c r="S87" s="340"/>
      <c r="T87" s="340"/>
      <c r="U87" s="343"/>
    </row>
    <row r="88" spans="1:21" s="52" customFormat="1" ht="24" customHeight="1" x14ac:dyDescent="0.25">
      <c r="A88" s="127" t="s">
        <v>41</v>
      </c>
      <c r="B88" s="128">
        <f>+B86+B75+B72+B62+B52+B36+B16</f>
        <v>0</v>
      </c>
      <c r="C88" s="85">
        <f t="shared" ref="C88:C93" si="67">+I88+M88</f>
        <v>0</v>
      </c>
      <c r="D88" s="84">
        <f>I88+N88</f>
        <v>0</v>
      </c>
      <c r="E88" s="86" t="str">
        <f t="shared" ref="E88:E92" si="68">IF(ISERROR(C88/B88-1),"-",C88/B88-1)</f>
        <v>-</v>
      </c>
      <c r="F88" s="86" t="str">
        <f t="shared" si="58"/>
        <v>-</v>
      </c>
      <c r="G88" s="329"/>
      <c r="H88" s="128">
        <f>+H86+H75+H72+H62+H52+H36+H16</f>
        <v>0</v>
      </c>
      <c r="I88" s="128">
        <f>+I86+I75+I72+I62+I52+I36+I16</f>
        <v>0</v>
      </c>
      <c r="J88" s="86" t="str">
        <f t="shared" ref="J88:J93" si="69">IF(ISERROR(I88/H88-1),"-",I88/H88-1)</f>
        <v>-</v>
      </c>
      <c r="K88" s="329"/>
      <c r="L88" s="84">
        <f t="shared" si="65"/>
        <v>0</v>
      </c>
      <c r="M88" s="128">
        <f>+M86+M75+M72+M62+M52+M36+M16</f>
        <v>0</v>
      </c>
      <c r="N88" s="128">
        <f>+N86+N75+N72+N62+N52+N36+N16</f>
        <v>0</v>
      </c>
      <c r="O88" s="86" t="str">
        <f t="shared" ref="O88:O93" si="70">IF(ISERROR(N88/M88-1),"-",N88/M88-1)</f>
        <v>-</v>
      </c>
      <c r="P88" s="329"/>
      <c r="Q88" s="86" t="str">
        <f t="shared" ref="Q88:Q93" si="71">IF(ISERROR(B88/$B$93),"-",B88/$B$93)</f>
        <v>-</v>
      </c>
      <c r="R88" s="91" t="str">
        <f t="shared" ref="R88:R93" si="72">IF(ISERROR(C88/$C$93),"-",C88/$C$93)</f>
        <v>-</v>
      </c>
      <c r="S88" s="88" t="str">
        <f t="shared" ref="S88:S93" si="73">IF(ISERROR(D88/$D$93),"-",D88/$D$93)</f>
        <v>-</v>
      </c>
      <c r="T88" s="332"/>
      <c r="U88" s="344"/>
    </row>
    <row r="89" spans="1:21" ht="22.5" customHeight="1" x14ac:dyDescent="0.25">
      <c r="A89" s="129" t="s">
        <v>42</v>
      </c>
      <c r="B89" s="63"/>
      <c r="C89" s="64">
        <f t="shared" si="67"/>
        <v>0</v>
      </c>
      <c r="D89" s="65">
        <f t="shared" ref="D89:D92" si="74">+I89+N89</f>
        <v>0</v>
      </c>
      <c r="E89" s="66" t="str">
        <f t="shared" si="68"/>
        <v>-</v>
      </c>
      <c r="F89" s="66" t="str">
        <f t="shared" si="58"/>
        <v>-</v>
      </c>
      <c r="G89" s="331"/>
      <c r="H89" s="63"/>
      <c r="I89" s="67"/>
      <c r="J89" s="118" t="str">
        <f t="shared" si="69"/>
        <v>-</v>
      </c>
      <c r="K89" s="331"/>
      <c r="L89" s="68">
        <f>+B89-H89</f>
        <v>0</v>
      </c>
      <c r="M89" s="98"/>
      <c r="N89" s="67"/>
      <c r="O89" s="70" t="str">
        <f t="shared" si="70"/>
        <v>-</v>
      </c>
      <c r="P89" s="331"/>
      <c r="Q89" s="71" t="str">
        <f t="shared" si="71"/>
        <v>-</v>
      </c>
      <c r="R89" s="99" t="str">
        <f t="shared" si="72"/>
        <v>-</v>
      </c>
      <c r="S89" s="73" t="str">
        <f t="shared" si="73"/>
        <v>-</v>
      </c>
      <c r="T89" s="74"/>
      <c r="U89" s="75"/>
    </row>
    <row r="90" spans="1:21" s="52" customFormat="1" ht="24" customHeight="1" x14ac:dyDescent="0.25">
      <c r="A90" s="127" t="s">
        <v>43</v>
      </c>
      <c r="B90" s="128">
        <f>B88+B89</f>
        <v>0</v>
      </c>
      <c r="C90" s="85">
        <f t="shared" si="67"/>
        <v>0</v>
      </c>
      <c r="D90" s="84">
        <f>I90+N90</f>
        <v>0</v>
      </c>
      <c r="E90" s="86" t="str">
        <f t="shared" si="68"/>
        <v>-</v>
      </c>
      <c r="F90" s="86" t="str">
        <f t="shared" si="58"/>
        <v>-</v>
      </c>
      <c r="G90" s="329"/>
      <c r="H90" s="84">
        <f>SUM(H88:H89)</f>
        <v>0</v>
      </c>
      <c r="I90" s="84">
        <f>SUM(I88:I89)</f>
        <v>0</v>
      </c>
      <c r="J90" s="86" t="str">
        <f t="shared" si="69"/>
        <v>-</v>
      </c>
      <c r="K90" s="329"/>
      <c r="L90" s="84">
        <f t="shared" si="65"/>
        <v>0</v>
      </c>
      <c r="M90" s="84">
        <f>SUM(M88:M89)</f>
        <v>0</v>
      </c>
      <c r="N90" s="84">
        <f>SUM(N88:N89)</f>
        <v>0</v>
      </c>
      <c r="O90" s="86" t="str">
        <f t="shared" si="70"/>
        <v>-</v>
      </c>
      <c r="P90" s="329"/>
      <c r="Q90" s="86" t="str">
        <f t="shared" si="71"/>
        <v>-</v>
      </c>
      <c r="R90" s="91" t="str">
        <f t="shared" si="72"/>
        <v>-</v>
      </c>
      <c r="S90" s="88" t="str">
        <f t="shared" si="73"/>
        <v>-</v>
      </c>
      <c r="T90" s="332"/>
      <c r="U90" s="344"/>
    </row>
    <row r="91" spans="1:21" s="52" customFormat="1" ht="21" customHeight="1" x14ac:dyDescent="0.25">
      <c r="A91" s="130" t="s">
        <v>44</v>
      </c>
      <c r="B91" s="131">
        <f>SUM(B92:B92)</f>
        <v>0</v>
      </c>
      <c r="C91" s="132">
        <f t="shared" si="67"/>
        <v>0</v>
      </c>
      <c r="D91" s="133">
        <f t="shared" si="74"/>
        <v>0</v>
      </c>
      <c r="E91" s="70" t="str">
        <f t="shared" si="68"/>
        <v>-</v>
      </c>
      <c r="F91" s="70" t="str">
        <f t="shared" si="58"/>
        <v>-</v>
      </c>
      <c r="G91" s="329"/>
      <c r="H91" s="131">
        <f>SUM(H92:H92)</f>
        <v>0</v>
      </c>
      <c r="I91" s="133">
        <f>SUM(I92:I92)</f>
        <v>0</v>
      </c>
      <c r="J91" s="70" t="str">
        <f t="shared" si="69"/>
        <v>-</v>
      </c>
      <c r="K91" s="329"/>
      <c r="L91" s="131">
        <f>+B91-H91</f>
        <v>0</v>
      </c>
      <c r="M91" s="132">
        <f>SUM(M92:M92)</f>
        <v>0</v>
      </c>
      <c r="N91" s="133">
        <f>SUM(N92:N92)</f>
        <v>0</v>
      </c>
      <c r="O91" s="70" t="str">
        <f t="shared" si="70"/>
        <v>-</v>
      </c>
      <c r="P91" s="329"/>
      <c r="Q91" s="134" t="str">
        <f t="shared" si="71"/>
        <v>-</v>
      </c>
      <c r="R91" s="135" t="str">
        <f t="shared" si="72"/>
        <v>-</v>
      </c>
      <c r="S91" s="136" t="str">
        <f t="shared" si="73"/>
        <v>-</v>
      </c>
      <c r="T91" s="332"/>
      <c r="U91" s="344"/>
    </row>
    <row r="92" spans="1:21" ht="30" customHeight="1" x14ac:dyDescent="0.25">
      <c r="A92" s="137" t="s">
        <v>45</v>
      </c>
      <c r="B92" s="63"/>
      <c r="C92" s="64">
        <f t="shared" si="67"/>
        <v>0</v>
      </c>
      <c r="D92" s="65">
        <f t="shared" si="74"/>
        <v>0</v>
      </c>
      <c r="E92" s="66" t="str">
        <f t="shared" si="68"/>
        <v>-</v>
      </c>
      <c r="F92" s="66" t="str">
        <f t="shared" si="58"/>
        <v>-</v>
      </c>
      <c r="G92" s="331"/>
      <c r="H92" s="63"/>
      <c r="I92" s="67"/>
      <c r="J92" s="66" t="str">
        <f t="shared" si="69"/>
        <v>-</v>
      </c>
      <c r="K92" s="331"/>
      <c r="L92" s="68">
        <f>+B92-H92</f>
        <v>0</v>
      </c>
      <c r="M92" s="98"/>
      <c r="N92" s="67"/>
      <c r="O92" s="70" t="str">
        <f t="shared" si="70"/>
        <v>-</v>
      </c>
      <c r="P92" s="331"/>
      <c r="Q92" s="71" t="str">
        <f t="shared" si="71"/>
        <v>-</v>
      </c>
      <c r="R92" s="99" t="str">
        <f t="shared" si="72"/>
        <v>-</v>
      </c>
      <c r="S92" s="73" t="str">
        <f t="shared" si="73"/>
        <v>-</v>
      </c>
      <c r="T92" s="74"/>
      <c r="U92" s="75"/>
    </row>
    <row r="93" spans="1:21" s="52" customFormat="1" ht="30" customHeight="1" x14ac:dyDescent="0.25">
      <c r="A93" s="127" t="s">
        <v>46</v>
      </c>
      <c r="B93" s="84">
        <f>B90+B91</f>
        <v>0</v>
      </c>
      <c r="C93" s="85">
        <f t="shared" si="67"/>
        <v>0</v>
      </c>
      <c r="D93" s="84">
        <f>I93+N93</f>
        <v>0</v>
      </c>
      <c r="E93" s="86" t="str">
        <f>IF(ISERROR(C93/B93-1),"-",C93/B93-1)</f>
        <v>-</v>
      </c>
      <c r="F93" s="86" t="str">
        <f t="shared" si="58"/>
        <v>-</v>
      </c>
      <c r="G93" s="345"/>
      <c r="H93" s="84">
        <f>H90+H91</f>
        <v>0</v>
      </c>
      <c r="I93" s="84">
        <f>I90+I91</f>
        <v>0</v>
      </c>
      <c r="J93" s="86" t="str">
        <f t="shared" si="69"/>
        <v>-</v>
      </c>
      <c r="K93" s="345"/>
      <c r="L93" s="84">
        <f>L90+L91</f>
        <v>0</v>
      </c>
      <c r="M93" s="84">
        <f>M90+M91</f>
        <v>0</v>
      </c>
      <c r="N93" s="84">
        <f>N90+N91</f>
        <v>0</v>
      </c>
      <c r="O93" s="86" t="str">
        <f t="shared" si="70"/>
        <v>-</v>
      </c>
      <c r="P93" s="345"/>
      <c r="Q93" s="86" t="str">
        <f t="shared" si="71"/>
        <v>-</v>
      </c>
      <c r="R93" s="91" t="str">
        <f t="shared" si="72"/>
        <v>-</v>
      </c>
      <c r="S93" s="86" t="str">
        <f t="shared" si="73"/>
        <v>-</v>
      </c>
      <c r="T93" s="56"/>
      <c r="U93" s="346"/>
    </row>
    <row r="94" spans="1:21" ht="17.25" customHeight="1" x14ac:dyDescent="0.25">
      <c r="A94" s="138" t="s">
        <v>47</v>
      </c>
      <c r="B94" s="139">
        <f>B93-Ressources!B76</f>
        <v>0</v>
      </c>
      <c r="C94" s="139">
        <f>C93-Ressources!C76</f>
        <v>0</v>
      </c>
      <c r="D94" s="139">
        <f>D93-Ressources!D76</f>
        <v>0</v>
      </c>
      <c r="E94" s="139"/>
      <c r="F94" s="140"/>
      <c r="G94" s="139"/>
      <c r="H94" s="139">
        <f>H93-Ressources!H76</f>
        <v>0</v>
      </c>
      <c r="I94" s="139">
        <f>I93-Ressources!I76</f>
        <v>0</v>
      </c>
      <c r="J94" s="139"/>
      <c r="K94" s="139">
        <f>K93-[1]Ressources!K75</f>
        <v>0</v>
      </c>
      <c r="L94" s="139">
        <f>L93-Ressources!L76</f>
        <v>0</v>
      </c>
      <c r="M94" s="139">
        <f>M93-Ressources!M76</f>
        <v>0</v>
      </c>
      <c r="N94" s="139">
        <f>N93-Ressources!N76</f>
        <v>0</v>
      </c>
      <c r="O94" s="141"/>
      <c r="P94" s="141"/>
      <c r="Q94" s="139"/>
      <c r="R94" s="142"/>
      <c r="S94" s="139"/>
      <c r="T94" s="141"/>
      <c r="U94" s="143"/>
    </row>
    <row r="95" spans="1:21" ht="16.5" thickBot="1" x14ac:dyDescent="0.3">
      <c r="A95" s="144"/>
      <c r="B95" s="143"/>
      <c r="C95" s="143"/>
      <c r="D95" s="143"/>
      <c r="E95" s="143"/>
      <c r="F95" s="145"/>
      <c r="G95" s="143"/>
      <c r="H95" s="143"/>
      <c r="I95" s="143"/>
      <c r="J95" s="143"/>
      <c r="K95" s="143"/>
      <c r="L95" s="143"/>
      <c r="M95" s="143"/>
      <c r="N95" s="146"/>
      <c r="O95" s="145"/>
      <c r="P95" s="143"/>
      <c r="Q95" s="143"/>
      <c r="R95" s="147"/>
      <c r="S95" s="143"/>
      <c r="T95" s="145"/>
      <c r="U95" s="143"/>
    </row>
    <row r="96" spans="1:21" ht="48" customHeight="1" thickBot="1" x14ac:dyDescent="0.3">
      <c r="A96" s="148" t="s">
        <v>161</v>
      </c>
      <c r="B96" s="149" t="s">
        <v>48</v>
      </c>
      <c r="C96" s="143"/>
      <c r="D96" s="143"/>
      <c r="E96" s="143"/>
      <c r="F96" s="145"/>
      <c r="G96" s="143"/>
      <c r="I96" s="143"/>
      <c r="J96" s="143"/>
      <c r="K96" s="143"/>
      <c r="L96" s="143"/>
      <c r="M96" s="143"/>
      <c r="N96" s="146"/>
      <c r="O96" s="145"/>
      <c r="P96" s="143"/>
      <c r="Q96" s="143"/>
      <c r="R96" s="147"/>
      <c r="S96" s="143"/>
      <c r="T96" s="145"/>
      <c r="U96" s="143"/>
    </row>
    <row r="98" spans="1:20" s="151" customFormat="1" ht="18" x14ac:dyDescent="0.25">
      <c r="A98" s="150" t="s">
        <v>49</v>
      </c>
      <c r="F98" s="152"/>
      <c r="N98" s="153"/>
      <c r="O98" s="152"/>
      <c r="R98" s="154"/>
      <c r="T98" s="152"/>
    </row>
    <row r="99" spans="1:20" ht="18" x14ac:dyDescent="0.25">
      <c r="A99" s="150" t="s">
        <v>50</v>
      </c>
      <c r="H99" s="151"/>
      <c r="I99" s="151"/>
      <c r="L99" s="151"/>
      <c r="M99" s="151"/>
      <c r="R99" s="154"/>
    </row>
    <row r="100" spans="1:20" ht="18" x14ac:dyDescent="0.25">
      <c r="A100" s="150" t="s">
        <v>51</v>
      </c>
    </row>
  </sheetData>
  <conditionalFormatting sqref="E7">
    <cfRule type="cellIs" dxfId="1413" priority="118" stopIfTrue="1" operator="greaterThan">
      <formula xml:space="preserve"> 0.1</formula>
    </cfRule>
    <cfRule type="cellIs" dxfId="1412" priority="119" stopIfTrue="1" operator="lessThan">
      <formula>-0.1</formula>
    </cfRule>
  </conditionalFormatting>
  <conditionalFormatting sqref="E7:E9">
    <cfRule type="cellIs" dxfId="1411" priority="110" stopIfTrue="1" operator="greaterThan">
      <formula xml:space="preserve"> 0.1</formula>
    </cfRule>
    <cfRule type="cellIs" dxfId="1410" priority="111" stopIfTrue="1" operator="lessThan">
      <formula>-0.1</formula>
    </cfRule>
  </conditionalFormatting>
  <conditionalFormatting sqref="E2:F2">
    <cfRule type="cellIs" dxfId="1409" priority="13" stopIfTrue="1" operator="between">
      <formula>0.2</formula>
      <formula>1</formula>
    </cfRule>
    <cfRule type="cellIs" dxfId="1408" priority="14" stopIfTrue="1" operator="between">
      <formula>-1</formula>
      <formula>-0.2</formula>
    </cfRule>
    <cfRule type="cellIs" dxfId="1407" priority="17" stopIfTrue="1" operator="greaterThan">
      <formula xml:space="preserve"> 0.1</formula>
    </cfRule>
    <cfRule type="cellIs" dxfId="1406" priority="18" stopIfTrue="1" operator="lessThan">
      <formula>-0.1</formula>
    </cfRule>
  </conditionalFormatting>
  <conditionalFormatting sqref="E3:F3">
    <cfRule type="cellIs" dxfId="1405" priority="872" stopIfTrue="1" operator="lessThan">
      <formula>-0.2</formula>
    </cfRule>
    <cfRule type="cellIs" dxfId="1404" priority="873" stopIfTrue="1" operator="greaterThan">
      <formula>0.2</formula>
    </cfRule>
  </conditionalFormatting>
  <conditionalFormatting sqref="E4:F5 E19:F20 E22:F23 J22:J23 E29:F31 E51:F52 E64:F65 E68:F68 E72:F72 J72 E78:F79 J78:J79 E81:F82 E84:F86 E88:F88 E90:F93">
    <cfRule type="cellIs" dxfId="1403" priority="1023" stopIfTrue="1" operator="lessThan">
      <formula>-0.1</formula>
    </cfRule>
  </conditionalFormatting>
  <conditionalFormatting sqref="E4:F5">
    <cfRule type="cellIs" dxfId="1402" priority="982" stopIfTrue="1" operator="greaterThan">
      <formula xml:space="preserve"> 0.1</formula>
    </cfRule>
    <cfRule type="cellIs" dxfId="1401" priority="983" stopIfTrue="1" operator="lessThan">
      <formula>-0.1</formula>
    </cfRule>
  </conditionalFormatting>
  <conditionalFormatting sqref="E6:F6">
    <cfRule type="cellIs" dxfId="1400" priority="862" stopIfTrue="1" operator="lessThan">
      <formula>-0.2</formula>
    </cfRule>
    <cfRule type="cellIs" dxfId="1399" priority="863" stopIfTrue="1" operator="greaterThan">
      <formula>0.2</formula>
    </cfRule>
  </conditionalFormatting>
  <conditionalFormatting sqref="E8:F8">
    <cfRule type="cellIs" dxfId="1398" priority="92" stopIfTrue="1" operator="greaterThan">
      <formula xml:space="preserve"> 0.1</formula>
    </cfRule>
    <cfRule type="cellIs" dxfId="1397" priority="93" stopIfTrue="1" operator="lessThan">
      <formula>-0.1</formula>
    </cfRule>
  </conditionalFormatting>
  <conditionalFormatting sqref="E9:F11">
    <cfRule type="cellIs" dxfId="1396" priority="114" stopIfTrue="1" operator="greaterThan">
      <formula xml:space="preserve"> 0.1</formula>
    </cfRule>
    <cfRule type="cellIs" dxfId="1395" priority="115" stopIfTrue="1" operator="lessThan">
      <formula>-0.1</formula>
    </cfRule>
  </conditionalFormatting>
  <conditionalFormatting sqref="E12:F12">
    <cfRule type="cellIs" dxfId="1394" priority="876" stopIfTrue="1" operator="lessThan">
      <formula>-0.2</formula>
    </cfRule>
    <cfRule type="cellIs" dxfId="1393" priority="877" stopIfTrue="1" operator="greaterThan">
      <formula>0.2</formula>
    </cfRule>
  </conditionalFormatting>
  <conditionalFormatting sqref="E13:F17">
    <cfRule type="cellIs" dxfId="1392" priority="41" stopIfTrue="1" operator="greaterThan">
      <formula xml:space="preserve"> 0.1</formula>
    </cfRule>
    <cfRule type="cellIs" dxfId="1391" priority="42" stopIfTrue="1" operator="lessThan">
      <formula>-0.1</formula>
    </cfRule>
  </conditionalFormatting>
  <conditionalFormatting sqref="E17:F17">
    <cfRule type="cellIs" dxfId="1390" priority="37" stopIfTrue="1" operator="between">
      <formula>0.2</formula>
      <formula>1</formula>
    </cfRule>
    <cfRule type="cellIs" dxfId="1389" priority="38" stopIfTrue="1" operator="between">
      <formula>-1</formula>
      <formula>-0.2</formula>
    </cfRule>
  </conditionalFormatting>
  <conditionalFormatting sqref="E18:F18">
    <cfRule type="cellIs" dxfId="1388" priority="880" stopIfTrue="1" operator="lessThan">
      <formula>-0.2</formula>
    </cfRule>
    <cfRule type="cellIs" dxfId="1387" priority="881" stopIfTrue="1" operator="greaterThan">
      <formula>0.2</formula>
    </cfRule>
  </conditionalFormatting>
  <conditionalFormatting sqref="E21:F21">
    <cfRule type="cellIs" dxfId="1386" priority="884" stopIfTrue="1" operator="lessThan">
      <formula>-0.2</formula>
    </cfRule>
    <cfRule type="cellIs" dxfId="1385" priority="885" stopIfTrue="1" operator="greaterThan">
      <formula>0.2</formula>
    </cfRule>
  </conditionalFormatting>
  <conditionalFormatting sqref="E24:F24">
    <cfRule type="cellIs" dxfId="1384" priority="669" stopIfTrue="1" operator="lessThan">
      <formula>-0.2</formula>
    </cfRule>
    <cfRule type="cellIs" dxfId="1383" priority="670" stopIfTrue="1" operator="greaterThan">
      <formula>0.2</formula>
    </cfRule>
  </conditionalFormatting>
  <conditionalFormatting sqref="E25:F27">
    <cfRule type="cellIs" dxfId="1382" priority="488" stopIfTrue="1" operator="greaterThan">
      <formula xml:space="preserve"> 0.1</formula>
    </cfRule>
    <cfRule type="cellIs" dxfId="1381" priority="489" stopIfTrue="1" operator="lessThan">
      <formula>-0.1</formula>
    </cfRule>
  </conditionalFormatting>
  <conditionalFormatting sqref="E28:F28">
    <cfRule type="cellIs" dxfId="1380" priority="888" stopIfTrue="1" operator="lessThan">
      <formula>-0.2</formula>
    </cfRule>
    <cfRule type="cellIs" dxfId="1379" priority="889" stopIfTrue="1" operator="greaterThan">
      <formula>0.2</formula>
    </cfRule>
  </conditionalFormatting>
  <conditionalFormatting sqref="E32:F32">
    <cfRule type="cellIs" dxfId="1378" priority="892" stopIfTrue="1" operator="lessThan">
      <formula>-0.2</formula>
    </cfRule>
    <cfRule type="cellIs" dxfId="1377" priority="893" stopIfTrue="1" operator="greaterThan">
      <formula>0.2</formula>
    </cfRule>
  </conditionalFormatting>
  <conditionalFormatting sqref="E33:F37">
    <cfRule type="cellIs" dxfId="1376" priority="65" stopIfTrue="1" operator="greaterThan">
      <formula xml:space="preserve"> 0.1</formula>
    </cfRule>
    <cfRule type="cellIs" dxfId="1375" priority="66" stopIfTrue="1" operator="lessThan">
      <formula>-0.1</formula>
    </cfRule>
  </conditionalFormatting>
  <conditionalFormatting sqref="E37:F37">
    <cfRule type="cellIs" dxfId="1374" priority="61" stopIfTrue="1" operator="between">
      <formula>0.2</formula>
      <formula>1</formula>
    </cfRule>
    <cfRule type="cellIs" dxfId="1373" priority="62" stopIfTrue="1" operator="between">
      <formula>-1</formula>
      <formula>-0.2</formula>
    </cfRule>
  </conditionalFormatting>
  <conditionalFormatting sqref="E38:F38">
    <cfRule type="cellIs" dxfId="1372" priority="896" stopIfTrue="1" operator="lessThan">
      <formula>-0.2</formula>
    </cfRule>
    <cfRule type="cellIs" dxfId="1371" priority="897" stopIfTrue="1" operator="greaterThan">
      <formula>0.2</formula>
    </cfRule>
  </conditionalFormatting>
  <conditionalFormatting sqref="E39:F42">
    <cfRule type="cellIs" dxfId="1370" priority="181" stopIfTrue="1" operator="greaterThan">
      <formula xml:space="preserve"> 0.1</formula>
    </cfRule>
    <cfRule type="cellIs" dxfId="1369" priority="182" stopIfTrue="1" operator="lessThan">
      <formula>-0.1</formula>
    </cfRule>
  </conditionalFormatting>
  <conditionalFormatting sqref="E43:F43">
    <cfRule type="cellIs" dxfId="1368" priority="900" stopIfTrue="1" operator="lessThan">
      <formula>-0.2</formula>
    </cfRule>
    <cfRule type="cellIs" dxfId="1367" priority="901" stopIfTrue="1" operator="greaterThan">
      <formula>0.2</formula>
    </cfRule>
  </conditionalFormatting>
  <conditionalFormatting sqref="E44:F45">
    <cfRule type="cellIs" dxfId="1366" priority="363" stopIfTrue="1" operator="greaterThan">
      <formula xml:space="preserve"> 0.1</formula>
    </cfRule>
    <cfRule type="cellIs" dxfId="1365" priority="364" stopIfTrue="1" operator="lessThan">
      <formula>-0.1</formula>
    </cfRule>
  </conditionalFormatting>
  <conditionalFormatting sqref="E44:F46 J44:J46">
    <cfRule type="cellIs" dxfId="1364" priority="369" stopIfTrue="1" operator="greaterThan">
      <formula xml:space="preserve"> 0.1</formula>
    </cfRule>
    <cfRule type="cellIs" dxfId="1363" priority="370" stopIfTrue="1" operator="lessThan">
      <formula>-0.1</formula>
    </cfRule>
  </conditionalFormatting>
  <conditionalFormatting sqref="E46:F49">
    <cfRule type="cellIs" dxfId="1362" priority="644" stopIfTrue="1" operator="greaterThan">
      <formula xml:space="preserve"> 0.1</formula>
    </cfRule>
    <cfRule type="cellIs" dxfId="1361" priority="645" stopIfTrue="1" operator="lessThan">
      <formula>-0.1</formula>
    </cfRule>
  </conditionalFormatting>
  <conditionalFormatting sqref="E48:F48">
    <cfRule type="cellIs" dxfId="1360" priority="630" stopIfTrue="1" operator="lessThan">
      <formula>-0.2</formula>
    </cfRule>
    <cfRule type="cellIs" dxfId="1359" priority="631" stopIfTrue="1" operator="greaterThan">
      <formula>0.2</formula>
    </cfRule>
  </conditionalFormatting>
  <conditionalFormatting sqref="E48:F49">
    <cfRule type="cellIs" dxfId="1358" priority="634" stopIfTrue="1" operator="greaterThan">
      <formula xml:space="preserve"> 0.1</formula>
    </cfRule>
    <cfRule type="cellIs" dxfId="1357" priority="635" stopIfTrue="1" operator="lessThan">
      <formula>-0.1</formula>
    </cfRule>
    <cfRule type="cellIs" dxfId="1356" priority="640" stopIfTrue="1" operator="greaterThan">
      <formula xml:space="preserve"> 0.1</formula>
    </cfRule>
    <cfRule type="cellIs" dxfId="1355" priority="641" stopIfTrue="1" operator="lessThan">
      <formula>-0.1</formula>
    </cfRule>
  </conditionalFormatting>
  <conditionalFormatting sqref="E49:F49">
    <cfRule type="cellIs" dxfId="1354" priority="646" stopIfTrue="1" operator="greaterThan">
      <formula xml:space="preserve"> 0.1</formula>
    </cfRule>
    <cfRule type="cellIs" dxfId="1353" priority="647" stopIfTrue="1" operator="lessThan">
      <formula>-0.1</formula>
    </cfRule>
    <cfRule type="cellIs" dxfId="1352" priority="650" stopIfTrue="1" operator="greaterThan">
      <formula xml:space="preserve"> 0.1</formula>
    </cfRule>
    <cfRule type="cellIs" dxfId="1351" priority="651" stopIfTrue="1" operator="lessThan">
      <formula>-0.1</formula>
    </cfRule>
    <cfRule type="cellIs" dxfId="1350" priority="656" stopIfTrue="1" operator="greaterThan">
      <formula xml:space="preserve"> 0.1</formula>
    </cfRule>
    <cfRule type="cellIs" dxfId="1349" priority="657" stopIfTrue="1" operator="lessThan">
      <formula>-0.1</formula>
    </cfRule>
  </conditionalFormatting>
  <conditionalFormatting sqref="E50:F50">
    <cfRule type="cellIs" dxfId="1348" priority="908" stopIfTrue="1" operator="lessThan">
      <formula>-0.2</formula>
    </cfRule>
    <cfRule type="cellIs" dxfId="1347" priority="909" stopIfTrue="1" operator="greaterThan">
      <formula>0.2</formula>
    </cfRule>
  </conditionalFormatting>
  <conditionalFormatting sqref="E50:F51">
    <cfRule type="cellIs" dxfId="1346" priority="918" stopIfTrue="1" operator="greaterThan">
      <formula xml:space="preserve"> 0.1</formula>
    </cfRule>
    <cfRule type="cellIs" dxfId="1345" priority="919" stopIfTrue="1" operator="lessThan">
      <formula>-0.1</formula>
    </cfRule>
    <cfRule type="cellIs" dxfId="1344" priority="924" stopIfTrue="1" operator="greaterThan">
      <formula xml:space="preserve"> 0.1</formula>
    </cfRule>
    <cfRule type="cellIs" dxfId="1343" priority="925" stopIfTrue="1" operator="lessThan">
      <formula>-0.1</formula>
    </cfRule>
    <cfRule type="cellIs" dxfId="1342" priority="928" stopIfTrue="1" operator="greaterThan">
      <formula xml:space="preserve"> 0.1</formula>
    </cfRule>
    <cfRule type="cellIs" dxfId="1341" priority="929" stopIfTrue="1" operator="lessThan">
      <formula>-0.1</formula>
    </cfRule>
  </conditionalFormatting>
  <conditionalFormatting sqref="E51:F51">
    <cfRule type="cellIs" dxfId="1340" priority="1004" stopIfTrue="1" operator="greaterThan">
      <formula xml:space="preserve"> 0.1</formula>
    </cfRule>
    <cfRule type="cellIs" dxfId="1339" priority="1005" stopIfTrue="1" operator="lessThan">
      <formula>-0.1</formula>
    </cfRule>
  </conditionalFormatting>
  <conditionalFormatting sqref="E53:F53">
    <cfRule type="cellIs" dxfId="1338" priority="337" stopIfTrue="1" operator="between">
      <formula>0.2</formula>
      <formula>1</formula>
    </cfRule>
    <cfRule type="cellIs" dxfId="1337" priority="338" stopIfTrue="1" operator="between">
      <formula>-1</formula>
      <formula>-0.2</formula>
    </cfRule>
    <cfRule type="cellIs" dxfId="1336" priority="341" stopIfTrue="1" operator="greaterThan">
      <formula xml:space="preserve"> 0.1</formula>
    </cfRule>
    <cfRule type="cellIs" dxfId="1335" priority="342" stopIfTrue="1" operator="lessThan">
      <formula>-0.1</formula>
    </cfRule>
  </conditionalFormatting>
  <conditionalFormatting sqref="E54:F56">
    <cfRule type="cellIs" dxfId="1334" priority="146" stopIfTrue="1" operator="greaterThan">
      <formula xml:space="preserve"> 0.1</formula>
    </cfRule>
    <cfRule type="cellIs" dxfId="1333" priority="147" stopIfTrue="1" operator="lessThan">
      <formula>-0.1</formula>
    </cfRule>
  </conditionalFormatting>
  <conditionalFormatting sqref="E54:F60 J54:J60">
    <cfRule type="cellIs" dxfId="1332" priority="152" stopIfTrue="1" operator="greaterThan">
      <formula xml:space="preserve"> 0.1</formula>
    </cfRule>
    <cfRule type="cellIs" dxfId="1331" priority="153" stopIfTrue="1" operator="lessThan">
      <formula>-0.1</formula>
    </cfRule>
  </conditionalFormatting>
  <conditionalFormatting sqref="E57:F62">
    <cfRule type="cellIs" dxfId="1330" priority="267" stopIfTrue="1" operator="greaterThan">
      <formula xml:space="preserve"> 0.1</formula>
    </cfRule>
    <cfRule type="cellIs" dxfId="1329" priority="268" stopIfTrue="1" operator="lessThan">
      <formula>-0.1</formula>
    </cfRule>
  </conditionalFormatting>
  <conditionalFormatting sqref="E61:F61 J61">
    <cfRule type="cellIs" dxfId="1328" priority="319" stopIfTrue="1" operator="greaterThan">
      <formula xml:space="preserve"> 0.1</formula>
    </cfRule>
    <cfRule type="cellIs" dxfId="1327" priority="320" stopIfTrue="1" operator="lessThan">
      <formula>-0.1</formula>
    </cfRule>
  </conditionalFormatting>
  <conditionalFormatting sqref="E62:F62">
    <cfRule type="cellIs" dxfId="1326" priority="259" stopIfTrue="1" operator="greaterThan">
      <formula xml:space="preserve"> 0.1</formula>
    </cfRule>
    <cfRule type="cellIs" dxfId="1325" priority="260" stopIfTrue="1" operator="lessThan">
      <formula>-0.1</formula>
    </cfRule>
    <cfRule type="cellIs" dxfId="1324" priority="263" stopIfTrue="1" operator="greaterThan">
      <formula xml:space="preserve"> 0.1</formula>
    </cfRule>
    <cfRule type="cellIs" dxfId="1323" priority="264" stopIfTrue="1" operator="lessThan">
      <formula>-0.1</formula>
    </cfRule>
  </conditionalFormatting>
  <conditionalFormatting sqref="E63:F63">
    <cfRule type="cellIs" dxfId="1322" priority="958" stopIfTrue="1" operator="between">
      <formula>0.2</formula>
      <formula>1</formula>
    </cfRule>
    <cfRule type="cellIs" dxfId="1321" priority="959" stopIfTrue="1" operator="between">
      <formula>-1</formula>
      <formula>-0.2</formula>
    </cfRule>
  </conditionalFormatting>
  <conditionalFormatting sqref="E63:F65">
    <cfRule type="cellIs" dxfId="1320" priority="962" stopIfTrue="1" operator="greaterThan">
      <formula xml:space="preserve"> 0.1</formula>
    </cfRule>
    <cfRule type="cellIs" dxfId="1319" priority="963" stopIfTrue="1" operator="lessThan">
      <formula>-0.1</formula>
    </cfRule>
  </conditionalFormatting>
  <conditionalFormatting sqref="E64:F65">
    <cfRule type="cellIs" dxfId="1318" priority="1010" stopIfTrue="1" operator="greaterThan">
      <formula xml:space="preserve"> 0.1</formula>
    </cfRule>
    <cfRule type="cellIs" dxfId="1317" priority="1011" stopIfTrue="1" operator="lessThan">
      <formula>-0.1</formula>
    </cfRule>
  </conditionalFormatting>
  <conditionalFormatting sqref="E66:F67">
    <cfRule type="cellIs" dxfId="1316" priority="409" stopIfTrue="1" operator="greaterThan">
      <formula xml:space="preserve"> 0.1</formula>
    </cfRule>
    <cfRule type="cellIs" dxfId="1315" priority="410" stopIfTrue="1" operator="lessThan">
      <formula>-0.1</formula>
    </cfRule>
    <cfRule type="cellIs" dxfId="1314" priority="413" stopIfTrue="1" operator="greaterThan">
      <formula xml:space="preserve"> 0.1</formula>
    </cfRule>
    <cfRule type="cellIs" dxfId="1313" priority="414" stopIfTrue="1" operator="lessThan">
      <formula>-0.1</formula>
    </cfRule>
    <cfRule type="cellIs" dxfId="1312" priority="419" stopIfTrue="1" operator="greaterThan">
      <formula xml:space="preserve"> 0.1</formula>
    </cfRule>
    <cfRule type="cellIs" dxfId="1311" priority="420" stopIfTrue="1" operator="lessThan">
      <formula>-0.1</formula>
    </cfRule>
  </conditionalFormatting>
  <conditionalFormatting sqref="E68:F68 E64:F65 E51:F52 E4:F5 E72:F72 E29:F31 J72 E19:F20 E22:F23 J22:J23 E78:F79 J78:J79 E81:F82 E84:F86 E88:F93">
    <cfRule type="cellIs" dxfId="1310" priority="1022" stopIfTrue="1" operator="greaterThan">
      <formula xml:space="preserve"> 0.1</formula>
    </cfRule>
  </conditionalFormatting>
  <conditionalFormatting sqref="E68:F68">
    <cfRule type="cellIs" dxfId="1309" priority="1016" stopIfTrue="1" operator="greaterThan">
      <formula xml:space="preserve"> 0.1</formula>
    </cfRule>
    <cfRule type="cellIs" dxfId="1308" priority="1017" stopIfTrue="1" operator="lessThan">
      <formula>-0.1</formula>
    </cfRule>
  </conditionalFormatting>
  <conditionalFormatting sqref="E68:F69 E71:F71">
    <cfRule type="cellIs" dxfId="1307" priority="459" stopIfTrue="1" operator="greaterThan">
      <formula xml:space="preserve"> 0.1</formula>
    </cfRule>
    <cfRule type="cellIs" dxfId="1306" priority="460" stopIfTrue="1" operator="lessThan">
      <formula>-0.1</formula>
    </cfRule>
  </conditionalFormatting>
  <conditionalFormatting sqref="E69:F69 E71:F71">
    <cfRule type="cellIs" dxfId="1305" priority="453" stopIfTrue="1" operator="greaterThan">
      <formula xml:space="preserve"> 0.1</formula>
    </cfRule>
    <cfRule type="cellIs" dxfId="1304" priority="454" stopIfTrue="1" operator="lessThan">
      <formula>-0.1</formula>
    </cfRule>
  </conditionalFormatting>
  <conditionalFormatting sqref="E69:F71">
    <cfRule type="cellIs" dxfId="1303" priority="229" stopIfTrue="1" operator="greaterThan">
      <formula xml:space="preserve"> 0.1</formula>
    </cfRule>
    <cfRule type="cellIs" dxfId="1302" priority="230" stopIfTrue="1" operator="lessThan">
      <formula>-0.1</formula>
    </cfRule>
  </conditionalFormatting>
  <conditionalFormatting sqref="E70:F70">
    <cfRule type="cellIs" dxfId="1301" priority="219" stopIfTrue="1" operator="greaterThan">
      <formula xml:space="preserve"> 0.1</formula>
    </cfRule>
    <cfRule type="cellIs" dxfId="1300" priority="220" stopIfTrue="1" operator="lessThan">
      <formula>-0.1</formula>
    </cfRule>
    <cfRule type="cellIs" dxfId="1299" priority="223" stopIfTrue="1" operator="greaterThan">
      <formula xml:space="preserve"> 0.1</formula>
    </cfRule>
    <cfRule type="cellIs" dxfId="1298" priority="224" stopIfTrue="1" operator="lessThan">
      <formula>-0.1</formula>
    </cfRule>
  </conditionalFormatting>
  <conditionalFormatting sqref="E72:F75">
    <cfRule type="cellIs" dxfId="1297" priority="954" stopIfTrue="1" operator="greaterThan">
      <formula xml:space="preserve"> 0.1</formula>
    </cfRule>
    <cfRule type="cellIs" dxfId="1296" priority="955" stopIfTrue="1" operator="lessThan">
      <formula>-0.1</formula>
    </cfRule>
  </conditionalFormatting>
  <conditionalFormatting sqref="E73:F73">
    <cfRule type="cellIs" dxfId="1295" priority="950" stopIfTrue="1" operator="between">
      <formula>0.2</formula>
      <formula>1</formula>
    </cfRule>
    <cfRule type="cellIs" dxfId="1294" priority="951" stopIfTrue="1" operator="between">
      <formula>-1</formula>
      <formula>-0.2</formula>
    </cfRule>
  </conditionalFormatting>
  <conditionalFormatting sqref="E76:F76">
    <cfRule type="cellIs" dxfId="1293" priority="942" stopIfTrue="1" operator="between">
      <formula>0.2</formula>
      <formula>1</formula>
    </cfRule>
    <cfRule type="cellIs" dxfId="1292" priority="943" stopIfTrue="1" operator="between">
      <formula>-1</formula>
      <formula>-0.2</formula>
    </cfRule>
    <cfRule type="cellIs" dxfId="1291" priority="946" stopIfTrue="1" operator="greaterThan">
      <formula xml:space="preserve"> 0.1</formula>
    </cfRule>
    <cfRule type="cellIs" dxfId="1290" priority="947" stopIfTrue="1" operator="lessThan">
      <formula>-0.1</formula>
    </cfRule>
  </conditionalFormatting>
  <conditionalFormatting sqref="E77:F77">
    <cfRule type="cellIs" dxfId="1289" priority="992" stopIfTrue="1" operator="lessThan">
      <formula>-0.2</formula>
    </cfRule>
    <cfRule type="cellIs" dxfId="1288" priority="993" stopIfTrue="1" operator="greaterThan">
      <formula>0.2</formula>
    </cfRule>
  </conditionalFormatting>
  <conditionalFormatting sqref="E80:F80">
    <cfRule type="cellIs" dxfId="1287" priority="988" stopIfTrue="1" operator="lessThan">
      <formula>-0.2</formula>
    </cfRule>
    <cfRule type="cellIs" dxfId="1286" priority="989" stopIfTrue="1" operator="greaterThan">
      <formula>0.2</formula>
    </cfRule>
  </conditionalFormatting>
  <conditionalFormatting sqref="E83:F83">
    <cfRule type="cellIs" dxfId="1285" priority="984" stopIfTrue="1" operator="lessThan">
      <formula>-0.2</formula>
    </cfRule>
    <cfRule type="cellIs" dxfId="1284" priority="985" stopIfTrue="1" operator="greaterThan">
      <formula>0.2</formula>
    </cfRule>
  </conditionalFormatting>
  <conditionalFormatting sqref="F1:F2 T1:T2">
    <cfRule type="cellIs" dxfId="1283" priority="21" stopIfTrue="1" operator="between">
      <formula>0.2</formula>
      <formula>1</formula>
    </cfRule>
    <cfRule type="cellIs" dxfId="1282" priority="22" stopIfTrue="1" operator="between">
      <formula>-0.2</formula>
      <formula>-1</formula>
    </cfRule>
  </conditionalFormatting>
  <conditionalFormatting sqref="F2 T2">
    <cfRule type="cellIs" dxfId="1281" priority="23" stopIfTrue="1" operator="lessThan">
      <formula>-0.2</formula>
    </cfRule>
    <cfRule type="cellIs" dxfId="1280" priority="24" stopIfTrue="1" operator="greaterThan">
      <formula>0.2</formula>
    </cfRule>
  </conditionalFormatting>
  <conditionalFormatting sqref="F3:F6 T3:T16 F9:F16 F21:F24 T21:T24 F38 F43 F46:F52 T46:T52 F63:F65 T63:T65 F68 T68 F72:F74 T72:T86 F76:F86 T88:T93">
    <cfRule type="cellIs" dxfId="1279" priority="1045" stopIfTrue="1" operator="greaterThan">
      <formula>0.2</formula>
    </cfRule>
  </conditionalFormatting>
  <conditionalFormatting sqref="F3:F6 T3:T16 F9:F16 F21:F24 T21:T24 F63:F65 T63:T65 F72:F74 T72:T86 F76:F86 F46:F52 F68 T46:T52 F43 F38 T68 T88:T93">
    <cfRule type="cellIs" dxfId="1278" priority="1044" stopIfTrue="1" operator="lessThan">
      <formula>-0.2</formula>
    </cfRule>
  </conditionalFormatting>
  <conditionalFormatting sqref="F4:F5 T4:T5 F9:F11 T9:T11 F19:F20 T19:T20 F22:F23 T22:T23 F29:F31 T29:T31 F63 T63 F73 T73 F76 T76 F95:F65523 T95:T65523">
    <cfRule type="cellIs" dxfId="1277" priority="1043" stopIfTrue="1" operator="between">
      <formula>-0.2</formula>
      <formula>-1</formula>
    </cfRule>
  </conditionalFormatting>
  <conditionalFormatting sqref="F7">
    <cfRule type="cellIs" dxfId="1276" priority="102" stopIfTrue="1" operator="greaterThan">
      <formula xml:space="preserve"> 0.1</formula>
    </cfRule>
    <cfRule type="cellIs" dxfId="1275" priority="103" stopIfTrue="1" operator="lessThan">
      <formula>-0.1</formula>
    </cfRule>
    <cfRule type="cellIs" dxfId="1274" priority="104" stopIfTrue="1" operator="between">
      <formula>0.2</formula>
      <formula>1</formula>
    </cfRule>
    <cfRule type="cellIs" dxfId="1273" priority="105" stopIfTrue="1" operator="between">
      <formula>-0.2</formula>
      <formula>-1</formula>
    </cfRule>
    <cfRule type="cellIs" dxfId="1272" priority="106" stopIfTrue="1" operator="lessThan">
      <formula>-0.2</formula>
    </cfRule>
    <cfRule type="cellIs" dxfId="1271" priority="107" stopIfTrue="1" operator="greaterThan">
      <formula>0.2</formula>
    </cfRule>
  </conditionalFormatting>
  <conditionalFormatting sqref="F7:F8">
    <cfRule type="cellIs" dxfId="1270" priority="94" stopIfTrue="1" operator="greaterThan">
      <formula xml:space="preserve"> 0.1</formula>
    </cfRule>
    <cfRule type="cellIs" dxfId="1269" priority="95" stopIfTrue="1" operator="lessThan">
      <formula>-0.1</formula>
    </cfRule>
  </conditionalFormatting>
  <conditionalFormatting sqref="F8">
    <cfRule type="cellIs" dxfId="1268" priority="96" stopIfTrue="1" operator="between">
      <formula>0.2</formula>
      <formula>1</formula>
    </cfRule>
    <cfRule type="cellIs" dxfId="1267" priority="97" stopIfTrue="1" operator="between">
      <formula>-0.2</formula>
      <formula>-1</formula>
    </cfRule>
    <cfRule type="cellIs" dxfId="1266" priority="98" stopIfTrue="1" operator="lessThan">
      <formula>-0.2</formula>
    </cfRule>
    <cfRule type="cellIs" dxfId="1265" priority="99" stopIfTrue="1" operator="greaterThan">
      <formula>0.2</formula>
    </cfRule>
  </conditionalFormatting>
  <conditionalFormatting sqref="F9 E10:F11">
    <cfRule type="cellIs" dxfId="1264" priority="868" stopIfTrue="1" operator="greaterThan">
      <formula xml:space="preserve"> 0.1</formula>
    </cfRule>
    <cfRule type="cellIs" dxfId="1263" priority="869" stopIfTrue="1" operator="lessThan">
      <formula>-0.1</formula>
    </cfRule>
  </conditionalFormatting>
  <conditionalFormatting sqref="F13:F17 T13:T17">
    <cfRule type="cellIs" dxfId="1262" priority="45" stopIfTrue="1" operator="between">
      <formula>0.2</formula>
      <formula>1</formula>
    </cfRule>
    <cfRule type="cellIs" dxfId="1261" priority="46" stopIfTrue="1" operator="between">
      <formula>-0.2</formula>
      <formula>-1</formula>
    </cfRule>
  </conditionalFormatting>
  <conditionalFormatting sqref="F17 T17:T20">
    <cfRule type="cellIs" dxfId="1260" priority="47" stopIfTrue="1" operator="lessThan">
      <formula>-0.2</formula>
    </cfRule>
    <cfRule type="cellIs" dxfId="1259" priority="48" stopIfTrue="1" operator="greaterThan">
      <formula>0.2</formula>
    </cfRule>
  </conditionalFormatting>
  <conditionalFormatting sqref="F18:F20">
    <cfRule type="cellIs" dxfId="1258" priority="1034" stopIfTrue="1" operator="lessThan">
      <formula>-0.2</formula>
    </cfRule>
    <cfRule type="cellIs" dxfId="1257" priority="1035" stopIfTrue="1" operator="greaterThan">
      <formula>0.2</formula>
    </cfRule>
  </conditionalFormatting>
  <conditionalFormatting sqref="F19:F20 F4:F5 F22:F23 F29:F31 F63 F73 F76 F9:F11 T29:T31 T19:T20 T4:T5 T9:T11 T22:T23 T63 T73 T76 F95:F65523 T95:T65523">
    <cfRule type="cellIs" dxfId="1256" priority="1042" stopIfTrue="1" operator="between">
      <formula>0.2</formula>
      <formula>1</formula>
    </cfRule>
  </conditionalFormatting>
  <conditionalFormatting sqref="F25:F27 T25:T27">
    <cfRule type="cellIs" dxfId="1255" priority="490" stopIfTrue="1" operator="between">
      <formula>0.2</formula>
      <formula>1</formula>
    </cfRule>
    <cfRule type="cellIs" dxfId="1254" priority="491" stopIfTrue="1" operator="between">
      <formula>-0.2</formula>
      <formula>-1</formula>
    </cfRule>
  </conditionalFormatting>
  <conditionalFormatting sqref="F25:F27">
    <cfRule type="cellIs" dxfId="1253" priority="484" stopIfTrue="1" operator="lessThan">
      <formula>-0.2</formula>
    </cfRule>
    <cfRule type="cellIs" dxfId="1252" priority="485" stopIfTrue="1" operator="greaterThan">
      <formula>0.2</formula>
    </cfRule>
  </conditionalFormatting>
  <conditionalFormatting sqref="F28:F36">
    <cfRule type="cellIs" dxfId="1251" priority="930" stopIfTrue="1" operator="lessThan">
      <formula>-0.2</formula>
    </cfRule>
    <cfRule type="cellIs" dxfId="1250" priority="931" stopIfTrue="1" operator="greaterThan">
      <formula>0.2</formula>
    </cfRule>
  </conditionalFormatting>
  <conditionalFormatting sqref="F33:F37 T33:T37">
    <cfRule type="cellIs" dxfId="1249" priority="69" stopIfTrue="1" operator="between">
      <formula>0.2</formula>
      <formula>1</formula>
    </cfRule>
    <cfRule type="cellIs" dxfId="1248" priority="70" stopIfTrue="1" operator="between">
      <formula>-0.2</formula>
      <formula>-1</formula>
    </cfRule>
  </conditionalFormatting>
  <conditionalFormatting sqref="F39:F42 T39:T42">
    <cfRule type="cellIs" dxfId="1247" priority="183" stopIfTrue="1" operator="between">
      <formula>0.2</formula>
      <formula>1</formula>
    </cfRule>
    <cfRule type="cellIs" dxfId="1246" priority="184" stopIfTrue="1" operator="between">
      <formula>-0.2</formula>
      <formula>-1</formula>
    </cfRule>
  </conditionalFormatting>
  <conditionalFormatting sqref="F39:F42">
    <cfRule type="cellIs" dxfId="1245" priority="177" stopIfTrue="1" operator="lessThan">
      <formula>-0.2</formula>
    </cfRule>
    <cfRule type="cellIs" dxfId="1244" priority="178" stopIfTrue="1" operator="greaterThan">
      <formula>0.2</formula>
    </cfRule>
  </conditionalFormatting>
  <conditionalFormatting sqref="F44:F45">
    <cfRule type="cellIs" dxfId="1243" priority="365" stopIfTrue="1" operator="lessThan">
      <formula>-0.2</formula>
    </cfRule>
    <cfRule type="cellIs" dxfId="1242" priority="366" stopIfTrue="1" operator="greaterThan">
      <formula>0.2</formula>
    </cfRule>
  </conditionalFormatting>
  <conditionalFormatting sqref="F44:F46 T44:T46">
    <cfRule type="cellIs" dxfId="1241" priority="371" stopIfTrue="1" operator="lessThan">
      <formula>-0.2</formula>
    </cfRule>
    <cfRule type="cellIs" dxfId="1240" priority="372" stopIfTrue="1" operator="greaterThan">
      <formula>0.2</formula>
    </cfRule>
  </conditionalFormatting>
  <conditionalFormatting sqref="F48:F49">
    <cfRule type="cellIs" dxfId="1239" priority="636" stopIfTrue="1" operator="lessThan">
      <formula>-0.2</formula>
    </cfRule>
    <cfRule type="cellIs" dxfId="1238" priority="637" stopIfTrue="1" operator="greaterThan">
      <formula>0.2</formula>
    </cfRule>
  </conditionalFormatting>
  <conditionalFormatting sqref="F49">
    <cfRule type="cellIs" dxfId="1237" priority="652" stopIfTrue="1" operator="lessThan">
      <formula>-0.2</formula>
    </cfRule>
    <cfRule type="cellIs" dxfId="1236" priority="653" stopIfTrue="1" operator="greaterThan">
      <formula>0.2</formula>
    </cfRule>
  </conditionalFormatting>
  <conditionalFormatting sqref="F50:F51">
    <cfRule type="cellIs" dxfId="1235" priority="920" stopIfTrue="1" operator="lessThan">
      <formula>-0.2</formula>
    </cfRule>
    <cfRule type="cellIs" dxfId="1234" priority="921" stopIfTrue="1" operator="greaterThan">
      <formula>0.2</formula>
    </cfRule>
  </conditionalFormatting>
  <conditionalFormatting sqref="F51">
    <cfRule type="cellIs" dxfId="1233" priority="1006" stopIfTrue="1" operator="lessThan">
      <formula>-0.2</formula>
    </cfRule>
    <cfRule type="cellIs" dxfId="1232" priority="1007" stopIfTrue="1" operator="greaterThan">
      <formula>0.2</formula>
    </cfRule>
  </conditionalFormatting>
  <conditionalFormatting sqref="F53 T53">
    <cfRule type="cellIs" dxfId="1231" priority="345" stopIfTrue="1" operator="between">
      <formula>0.2</formula>
      <formula>1</formula>
    </cfRule>
    <cfRule type="cellIs" dxfId="1230" priority="346" stopIfTrue="1" operator="between">
      <formula>-0.2</formula>
      <formula>-1</formula>
    </cfRule>
    <cfRule type="cellIs" dxfId="1229" priority="347" stopIfTrue="1" operator="lessThan">
      <formula>-0.2</formula>
    </cfRule>
    <cfRule type="cellIs" dxfId="1228" priority="348" stopIfTrue="1" operator="greaterThan">
      <formula>0.2</formula>
    </cfRule>
  </conditionalFormatting>
  <conditionalFormatting sqref="F54:F56">
    <cfRule type="cellIs" dxfId="1227" priority="148" stopIfTrue="1" operator="lessThan">
      <formula>-0.2</formula>
    </cfRule>
    <cfRule type="cellIs" dxfId="1226" priority="149" stopIfTrue="1" operator="greaterThan">
      <formula>0.2</formula>
    </cfRule>
  </conditionalFormatting>
  <conditionalFormatting sqref="F54:F60 T54:T60">
    <cfRule type="cellIs" dxfId="1225" priority="154" stopIfTrue="1" operator="lessThan">
      <formula>-0.2</formula>
    </cfRule>
    <cfRule type="cellIs" dxfId="1224" priority="155" stopIfTrue="1" operator="greaterThan">
      <formula>0.2</formula>
    </cfRule>
  </conditionalFormatting>
  <conditionalFormatting sqref="F57:F62 T57:T62">
    <cfRule type="cellIs" dxfId="1223" priority="269" stopIfTrue="1" operator="lessThan">
      <formula>-0.2</formula>
    </cfRule>
    <cfRule type="cellIs" dxfId="1222" priority="270" stopIfTrue="1" operator="greaterThan">
      <formula>0.2</formula>
    </cfRule>
  </conditionalFormatting>
  <conditionalFormatting sqref="F61 T61">
    <cfRule type="cellIs" dxfId="1221" priority="321" stopIfTrue="1" operator="lessThan">
      <formula>-0.2</formula>
    </cfRule>
    <cfRule type="cellIs" dxfId="1220" priority="322" stopIfTrue="1" operator="greaterThan">
      <formula>0.2</formula>
    </cfRule>
  </conditionalFormatting>
  <conditionalFormatting sqref="F64:F65">
    <cfRule type="cellIs" dxfId="1219" priority="1012" stopIfTrue="1" operator="lessThan">
      <formula>-0.2</formula>
    </cfRule>
    <cfRule type="cellIs" dxfId="1218" priority="1013" stopIfTrue="1" operator="greaterThan">
      <formula>0.2</formula>
    </cfRule>
  </conditionalFormatting>
  <conditionalFormatting sqref="F66:F67 T64:T69">
    <cfRule type="cellIs" dxfId="1217" priority="421" stopIfTrue="1" operator="lessThan">
      <formula>-0.2</formula>
    </cfRule>
  </conditionalFormatting>
  <conditionalFormatting sqref="F66:F67">
    <cfRule type="cellIs" dxfId="1216" priority="415" stopIfTrue="1" operator="lessThan">
      <formula>-0.2</formula>
    </cfRule>
    <cfRule type="cellIs" dxfId="1215" priority="416" stopIfTrue="1" operator="greaterThan">
      <formula>0.2</formula>
    </cfRule>
  </conditionalFormatting>
  <conditionalFormatting sqref="F68">
    <cfRule type="cellIs" dxfId="1214" priority="1018" stopIfTrue="1" operator="lessThan">
      <formula>-0.2</formula>
    </cfRule>
    <cfRule type="cellIs" dxfId="1213" priority="1019" stopIfTrue="1" operator="greaterThan">
      <formula>0.2</formula>
    </cfRule>
  </conditionalFormatting>
  <conditionalFormatting sqref="F69 F71 T71">
    <cfRule type="cellIs" dxfId="1212" priority="461" stopIfTrue="1" operator="lessThan">
      <formula>-0.2</formula>
    </cfRule>
    <cfRule type="cellIs" dxfId="1211" priority="462" stopIfTrue="1" operator="greaterThan">
      <formula>0.2</formula>
    </cfRule>
  </conditionalFormatting>
  <conditionalFormatting sqref="F69 F71">
    <cfRule type="cellIs" dxfId="1210" priority="455" stopIfTrue="1" operator="lessThan">
      <formula>-0.2</formula>
    </cfRule>
    <cfRule type="cellIs" dxfId="1209" priority="456" stopIfTrue="1" operator="greaterThan">
      <formula>0.2</formula>
    </cfRule>
  </conditionalFormatting>
  <conditionalFormatting sqref="F70 T69:T71">
    <cfRule type="cellIs" dxfId="1208" priority="231" stopIfTrue="1" operator="lessThan">
      <formula>-0.2</formula>
    </cfRule>
  </conditionalFormatting>
  <conditionalFormatting sqref="F70">
    <cfRule type="cellIs" dxfId="1207" priority="225" stopIfTrue="1" operator="lessThan">
      <formula>-0.2</formula>
    </cfRule>
    <cfRule type="cellIs" dxfId="1206" priority="226" stopIfTrue="1" operator="greaterThan">
      <formula>0.2</formula>
    </cfRule>
  </conditionalFormatting>
  <conditionalFormatting sqref="F88:F93">
    <cfRule type="cellIs" dxfId="1205" priority="1024" stopIfTrue="1" operator="lessThan">
      <formula>-0.2</formula>
    </cfRule>
    <cfRule type="cellIs" dxfId="1204" priority="1025" stopIfTrue="1" operator="greaterThan">
      <formula>0.2</formula>
    </cfRule>
  </conditionalFormatting>
  <conditionalFormatting sqref="J2">
    <cfRule type="cellIs" dxfId="1203" priority="1" stopIfTrue="1" operator="between">
      <formula>0.2</formula>
      <formula>1</formula>
    </cfRule>
    <cfRule type="cellIs" dxfId="1202" priority="2" stopIfTrue="1" operator="between">
      <formula>-1</formula>
      <formula>-0.2</formula>
    </cfRule>
    <cfRule type="cellIs" dxfId="1201" priority="3" stopIfTrue="1" operator="greaterThan">
      <formula xml:space="preserve"> 0.1</formula>
    </cfRule>
    <cfRule type="cellIs" dxfId="1200" priority="4" stopIfTrue="1" operator="lessThan">
      <formula>-0.1</formula>
    </cfRule>
  </conditionalFormatting>
  <conditionalFormatting sqref="J3">
    <cfRule type="cellIs" dxfId="1199" priority="518" stopIfTrue="1" operator="lessThan">
      <formula>-0.2</formula>
    </cfRule>
    <cfRule type="cellIs" dxfId="1198" priority="519" stopIfTrue="1" operator="greaterThan">
      <formula>0.2</formula>
    </cfRule>
  </conditionalFormatting>
  <conditionalFormatting sqref="J4:J5 J19:J20 J29:J31 J64:J65 J68 J81:J82 J84:J86">
    <cfRule type="cellIs" dxfId="1197" priority="589" stopIfTrue="1" operator="lessThan">
      <formula>-0.1</formula>
    </cfRule>
  </conditionalFormatting>
  <conditionalFormatting sqref="J4:J5">
    <cfRule type="cellIs" dxfId="1196" priority="570" stopIfTrue="1" operator="greaterThan">
      <formula xml:space="preserve"> 0.1</formula>
    </cfRule>
    <cfRule type="cellIs" dxfId="1195" priority="571" stopIfTrue="1" operator="lessThan">
      <formula>-0.1</formula>
    </cfRule>
  </conditionalFormatting>
  <conditionalFormatting sqref="J6">
    <cfRule type="cellIs" dxfId="1194" priority="512" stopIfTrue="1" operator="lessThan">
      <formula>-0.2</formula>
    </cfRule>
    <cfRule type="cellIs" dxfId="1193" priority="513" stopIfTrue="1" operator="greaterThan">
      <formula>0.2</formula>
    </cfRule>
  </conditionalFormatting>
  <conditionalFormatting sqref="J7:J8">
    <cfRule type="cellIs" dxfId="1192" priority="88" stopIfTrue="1" operator="greaterThan">
      <formula xml:space="preserve"> 0.1</formula>
    </cfRule>
    <cfRule type="cellIs" dxfId="1191" priority="89" stopIfTrue="1" operator="lessThan">
      <formula>-0.1</formula>
    </cfRule>
  </conditionalFormatting>
  <conditionalFormatting sqref="J7:J11">
    <cfRule type="cellIs" dxfId="1190" priority="90" stopIfTrue="1" operator="greaterThan">
      <formula xml:space="preserve"> 0.1</formula>
    </cfRule>
    <cfRule type="cellIs" dxfId="1189" priority="91" stopIfTrue="1" operator="lessThan">
      <formula>-0.1</formula>
    </cfRule>
  </conditionalFormatting>
  <conditionalFormatting sqref="J9:J11">
    <cfRule type="cellIs" dxfId="1188" priority="516" stopIfTrue="1" operator="greaterThan">
      <formula xml:space="preserve"> 0.1</formula>
    </cfRule>
    <cfRule type="cellIs" dxfId="1187" priority="517" stopIfTrue="1" operator="lessThan">
      <formula>-0.1</formula>
    </cfRule>
  </conditionalFormatting>
  <conditionalFormatting sqref="J12">
    <cfRule type="cellIs" dxfId="1186" priority="520" stopIfTrue="1" operator="lessThan">
      <formula>-0.2</formula>
    </cfRule>
    <cfRule type="cellIs" dxfId="1185" priority="521" stopIfTrue="1" operator="greaterThan">
      <formula>0.2</formula>
    </cfRule>
  </conditionalFormatting>
  <conditionalFormatting sqref="J13:J17">
    <cfRule type="cellIs" dxfId="1184" priority="27" stopIfTrue="1" operator="greaterThan">
      <formula xml:space="preserve"> 0.1</formula>
    </cfRule>
    <cfRule type="cellIs" dxfId="1183" priority="28" stopIfTrue="1" operator="lessThan">
      <formula>-0.1</formula>
    </cfRule>
  </conditionalFormatting>
  <conditionalFormatting sqref="J17">
    <cfRule type="cellIs" dxfId="1182" priority="25" stopIfTrue="1" operator="between">
      <formula>0.2</formula>
      <formula>1</formula>
    </cfRule>
    <cfRule type="cellIs" dxfId="1181" priority="26" stopIfTrue="1" operator="between">
      <formula>-1</formula>
      <formula>-0.2</formula>
    </cfRule>
  </conditionalFormatting>
  <conditionalFormatting sqref="J18">
    <cfRule type="cellIs" dxfId="1180" priority="522" stopIfTrue="1" operator="lessThan">
      <formula>-0.2</formula>
    </cfRule>
    <cfRule type="cellIs" dxfId="1179" priority="523" stopIfTrue="1" operator="greaterThan">
      <formula>0.2</formula>
    </cfRule>
  </conditionalFormatting>
  <conditionalFormatting sqref="J21">
    <cfRule type="cellIs" dxfId="1178" priority="524" stopIfTrue="1" operator="lessThan">
      <formula>-0.2</formula>
    </cfRule>
    <cfRule type="cellIs" dxfId="1177" priority="525" stopIfTrue="1" operator="greaterThan">
      <formula>0.2</formula>
    </cfRule>
  </conditionalFormatting>
  <conditionalFormatting sqref="J24">
    <cfRule type="cellIs" dxfId="1176" priority="508" stopIfTrue="1" operator="lessThan">
      <formula>-0.2</formula>
    </cfRule>
    <cfRule type="cellIs" dxfId="1175" priority="509" stopIfTrue="1" operator="greaterThan">
      <formula>0.2</formula>
    </cfRule>
  </conditionalFormatting>
  <conditionalFormatting sqref="J25:J27">
    <cfRule type="cellIs" dxfId="1174" priority="475" stopIfTrue="1" operator="greaterThan">
      <formula xml:space="preserve"> 0.1</formula>
    </cfRule>
    <cfRule type="cellIs" dxfId="1173" priority="476" stopIfTrue="1" operator="lessThan">
      <formula>-0.1</formula>
    </cfRule>
  </conditionalFormatting>
  <conditionalFormatting sqref="J28">
    <cfRule type="cellIs" dxfId="1172" priority="526" stopIfTrue="1" operator="lessThan">
      <formula>-0.2</formula>
    </cfRule>
    <cfRule type="cellIs" dxfId="1171" priority="527" stopIfTrue="1" operator="greaterThan">
      <formula>0.2</formula>
    </cfRule>
  </conditionalFormatting>
  <conditionalFormatting sqref="J32">
    <cfRule type="cellIs" dxfId="1170" priority="528" stopIfTrue="1" operator="lessThan">
      <formula>-0.2</formula>
    </cfRule>
    <cfRule type="cellIs" dxfId="1169" priority="529" stopIfTrue="1" operator="greaterThan">
      <formula>0.2</formula>
    </cfRule>
  </conditionalFormatting>
  <conditionalFormatting sqref="J33:J37">
    <cfRule type="cellIs" dxfId="1168" priority="51" stopIfTrue="1" operator="greaterThan">
      <formula xml:space="preserve"> 0.1</formula>
    </cfRule>
    <cfRule type="cellIs" dxfId="1167" priority="52" stopIfTrue="1" operator="lessThan">
      <formula>-0.1</formula>
    </cfRule>
  </conditionalFormatting>
  <conditionalFormatting sqref="J37">
    <cfRule type="cellIs" dxfId="1166" priority="49" stopIfTrue="1" operator="between">
      <formula>0.2</formula>
      <formula>1</formula>
    </cfRule>
    <cfRule type="cellIs" dxfId="1165" priority="50" stopIfTrue="1" operator="between">
      <formula>-1</formula>
      <formula>-0.2</formula>
    </cfRule>
  </conditionalFormatting>
  <conditionalFormatting sqref="J38">
    <cfRule type="cellIs" dxfId="1164" priority="530" stopIfTrue="1" operator="lessThan">
      <formula>-0.2</formula>
    </cfRule>
    <cfRule type="cellIs" dxfId="1163" priority="531" stopIfTrue="1" operator="greaterThan">
      <formula>0.2</formula>
    </cfRule>
  </conditionalFormatting>
  <conditionalFormatting sqref="J39:J42">
    <cfRule type="cellIs" dxfId="1162" priority="168" stopIfTrue="1" operator="greaterThan">
      <formula xml:space="preserve"> 0.1</formula>
    </cfRule>
    <cfRule type="cellIs" dxfId="1161" priority="169" stopIfTrue="1" operator="lessThan">
      <formula>-0.1</formula>
    </cfRule>
  </conditionalFormatting>
  <conditionalFormatting sqref="J43">
    <cfRule type="cellIs" dxfId="1160" priority="532" stopIfTrue="1" operator="lessThan">
      <formula>-0.2</formula>
    </cfRule>
    <cfRule type="cellIs" dxfId="1159" priority="533" stopIfTrue="1" operator="greaterThan">
      <formula>0.2</formula>
    </cfRule>
  </conditionalFormatting>
  <conditionalFormatting sqref="J44:J45">
    <cfRule type="cellIs" dxfId="1158" priority="349" stopIfTrue="1" operator="greaterThan">
      <formula xml:space="preserve"> 0.1</formula>
    </cfRule>
    <cfRule type="cellIs" dxfId="1157" priority="350" stopIfTrue="1" operator="lessThan">
      <formula>-0.1</formula>
    </cfRule>
  </conditionalFormatting>
  <conditionalFormatting sqref="J46:J49">
    <cfRule type="cellIs" dxfId="1156" priority="500" stopIfTrue="1" operator="greaterThan">
      <formula xml:space="preserve"> 0.1</formula>
    </cfRule>
    <cfRule type="cellIs" dxfId="1155" priority="501" stopIfTrue="1" operator="lessThan">
      <formula>-0.1</formula>
    </cfRule>
  </conditionalFormatting>
  <conditionalFormatting sqref="J48">
    <cfRule type="cellIs" dxfId="1154" priority="494" stopIfTrue="1" operator="lessThan">
      <formula>-0.2</formula>
    </cfRule>
    <cfRule type="cellIs" dxfId="1153" priority="495" stopIfTrue="1" operator="greaterThan">
      <formula>0.2</formula>
    </cfRule>
  </conditionalFormatting>
  <conditionalFormatting sqref="J48:J49">
    <cfRule type="cellIs" dxfId="1152" priority="496" stopIfTrue="1" operator="greaterThan">
      <formula xml:space="preserve"> 0.1</formula>
    </cfRule>
    <cfRule type="cellIs" dxfId="1151" priority="497" stopIfTrue="1" operator="lessThan">
      <formula>-0.1</formula>
    </cfRule>
    <cfRule type="cellIs" dxfId="1150" priority="498" stopIfTrue="1" operator="greaterThan">
      <formula xml:space="preserve"> 0.1</formula>
    </cfRule>
    <cfRule type="cellIs" dxfId="1149" priority="499" stopIfTrue="1" operator="lessThan">
      <formula>-0.1</formula>
    </cfRule>
  </conditionalFormatting>
  <conditionalFormatting sqref="J49">
    <cfRule type="cellIs" dxfId="1148" priority="502" stopIfTrue="1" operator="greaterThan">
      <formula xml:space="preserve"> 0.1</formula>
    </cfRule>
    <cfRule type="cellIs" dxfId="1147" priority="503" stopIfTrue="1" operator="lessThan">
      <formula>-0.1</formula>
    </cfRule>
    <cfRule type="cellIs" dxfId="1146" priority="504" stopIfTrue="1" operator="greaterThan">
      <formula xml:space="preserve"> 0.1</formula>
    </cfRule>
    <cfRule type="cellIs" dxfId="1145" priority="505" stopIfTrue="1" operator="lessThan">
      <formula>-0.1</formula>
    </cfRule>
    <cfRule type="cellIs" dxfId="1144" priority="506" stopIfTrue="1" operator="greaterThan">
      <formula xml:space="preserve"> 0.1</formula>
    </cfRule>
    <cfRule type="cellIs" dxfId="1143" priority="507" stopIfTrue="1" operator="lessThan">
      <formula>-0.1</formula>
    </cfRule>
  </conditionalFormatting>
  <conditionalFormatting sqref="J50">
    <cfRule type="cellIs" dxfId="1142" priority="536" stopIfTrue="1" operator="lessThan">
      <formula>-0.2</formula>
    </cfRule>
    <cfRule type="cellIs" dxfId="1141" priority="537" stopIfTrue="1" operator="greaterThan">
      <formula>0.2</formula>
    </cfRule>
  </conditionalFormatting>
  <conditionalFormatting sqref="J50:J51">
    <cfRule type="cellIs" dxfId="1140" priority="540" stopIfTrue="1" operator="greaterThan">
      <formula xml:space="preserve"> 0.1</formula>
    </cfRule>
    <cfRule type="cellIs" dxfId="1139" priority="541" stopIfTrue="1" operator="lessThan">
      <formula>-0.1</formula>
    </cfRule>
    <cfRule type="cellIs" dxfId="1138" priority="542" stopIfTrue="1" operator="greaterThan">
      <formula xml:space="preserve"> 0.1</formula>
    </cfRule>
    <cfRule type="cellIs" dxfId="1137" priority="543" stopIfTrue="1" operator="lessThan">
      <formula>-0.1</formula>
    </cfRule>
    <cfRule type="cellIs" dxfId="1136" priority="544" stopIfTrue="1" operator="greaterThan">
      <formula xml:space="preserve"> 0.1</formula>
    </cfRule>
    <cfRule type="cellIs" dxfId="1135" priority="545" stopIfTrue="1" operator="lessThan">
      <formula>-0.1</formula>
    </cfRule>
  </conditionalFormatting>
  <conditionalFormatting sqref="J51">
    <cfRule type="cellIs" dxfId="1134" priority="582" stopIfTrue="1" operator="greaterThan">
      <formula xml:space="preserve"> 0.1</formula>
    </cfRule>
    <cfRule type="cellIs" dxfId="1133" priority="583" stopIfTrue="1" operator="lessThan">
      <formula>-0.1</formula>
    </cfRule>
  </conditionalFormatting>
  <conditionalFormatting sqref="J51:J52">
    <cfRule type="cellIs" dxfId="1132" priority="592" stopIfTrue="1" operator="greaterThan">
      <formula xml:space="preserve"> 0.1</formula>
    </cfRule>
    <cfRule type="cellIs" dxfId="1131" priority="593" stopIfTrue="1" operator="lessThan">
      <formula>-0.1</formula>
    </cfRule>
  </conditionalFormatting>
  <conditionalFormatting sqref="J53">
    <cfRule type="cellIs" dxfId="1130" priority="325" stopIfTrue="1" operator="between">
      <formula>0.2</formula>
      <formula>1</formula>
    </cfRule>
    <cfRule type="cellIs" dxfId="1129" priority="326" stopIfTrue="1" operator="between">
      <formula>-1</formula>
      <formula>-0.2</formula>
    </cfRule>
    <cfRule type="cellIs" dxfId="1128" priority="327" stopIfTrue="1" operator="greaterThan">
      <formula xml:space="preserve"> 0.1</formula>
    </cfRule>
    <cfRule type="cellIs" dxfId="1127" priority="328" stopIfTrue="1" operator="lessThan">
      <formula>-0.1</formula>
    </cfRule>
  </conditionalFormatting>
  <conditionalFormatting sqref="J54:J56">
    <cfRule type="cellIs" dxfId="1126" priority="132" stopIfTrue="1" operator="greaterThan">
      <formula xml:space="preserve"> 0.1</formula>
    </cfRule>
    <cfRule type="cellIs" dxfId="1125" priority="133" stopIfTrue="1" operator="lessThan">
      <formula>-0.1</formula>
    </cfRule>
  </conditionalFormatting>
  <conditionalFormatting sqref="J57:J62">
    <cfRule type="cellIs" dxfId="1124" priority="239" stopIfTrue="1" operator="greaterThan">
      <formula xml:space="preserve"> 0.1</formula>
    </cfRule>
    <cfRule type="cellIs" dxfId="1123" priority="240" stopIfTrue="1" operator="lessThan">
      <formula>-0.1</formula>
    </cfRule>
  </conditionalFormatting>
  <conditionalFormatting sqref="J62">
    <cfRule type="cellIs" dxfId="1122" priority="235" stopIfTrue="1" operator="greaterThan">
      <formula xml:space="preserve"> 0.1</formula>
    </cfRule>
    <cfRule type="cellIs" dxfId="1121" priority="236" stopIfTrue="1" operator="lessThan">
      <formula>-0.1</formula>
    </cfRule>
    <cfRule type="cellIs" dxfId="1120" priority="237" stopIfTrue="1" operator="greaterThan">
      <formula xml:space="preserve"> 0.1</formula>
    </cfRule>
    <cfRule type="cellIs" dxfId="1119" priority="238" stopIfTrue="1" operator="lessThan">
      <formula>-0.1</formula>
    </cfRule>
  </conditionalFormatting>
  <conditionalFormatting sqref="J63">
    <cfRule type="cellIs" dxfId="1118" priority="558" stopIfTrue="1" operator="between">
      <formula>0.2</formula>
      <formula>1</formula>
    </cfRule>
    <cfRule type="cellIs" dxfId="1117" priority="559" stopIfTrue="1" operator="between">
      <formula>-1</formula>
      <formula>-0.2</formula>
    </cfRule>
  </conditionalFormatting>
  <conditionalFormatting sqref="J63:J65">
    <cfRule type="cellIs" dxfId="1116" priority="560" stopIfTrue="1" operator="greaterThan">
      <formula xml:space="preserve"> 0.1</formula>
    </cfRule>
    <cfRule type="cellIs" dxfId="1115" priority="561" stopIfTrue="1" operator="lessThan">
      <formula>-0.1</formula>
    </cfRule>
  </conditionalFormatting>
  <conditionalFormatting sqref="J64:J65">
    <cfRule type="cellIs" dxfId="1114" priority="584" stopIfTrue="1" operator="greaterThan">
      <formula xml:space="preserve"> 0.1</formula>
    </cfRule>
    <cfRule type="cellIs" dxfId="1113" priority="585" stopIfTrue="1" operator="lessThan">
      <formula>-0.1</formula>
    </cfRule>
  </conditionalFormatting>
  <conditionalFormatting sqref="J66:J67">
    <cfRule type="cellIs" dxfId="1112" priority="385" stopIfTrue="1" operator="greaterThan">
      <formula xml:space="preserve"> 0.1</formula>
    </cfRule>
    <cfRule type="cellIs" dxfId="1111" priority="386" stopIfTrue="1" operator="lessThan">
      <formula>-0.1</formula>
    </cfRule>
    <cfRule type="cellIs" dxfId="1110" priority="387" stopIfTrue="1" operator="greaterThan">
      <formula xml:space="preserve"> 0.1</formula>
    </cfRule>
    <cfRule type="cellIs" dxfId="1109" priority="388" stopIfTrue="1" operator="lessThan">
      <formula>-0.1</formula>
    </cfRule>
    <cfRule type="cellIs" dxfId="1108" priority="389" stopIfTrue="1" operator="greaterThan">
      <formula xml:space="preserve"> 0.1</formula>
    </cfRule>
    <cfRule type="cellIs" dxfId="1107" priority="390" stopIfTrue="1" operator="lessThan">
      <formula>-0.1</formula>
    </cfRule>
  </conditionalFormatting>
  <conditionalFormatting sqref="J68 J64:J65 J4:J5 J19:J20 J29:J31 J81:J82 J84:J86">
    <cfRule type="cellIs" dxfId="1106" priority="588" stopIfTrue="1" operator="greaterThan">
      <formula xml:space="preserve"> 0.1</formula>
    </cfRule>
  </conditionalFormatting>
  <conditionalFormatting sqref="J68">
    <cfRule type="cellIs" dxfId="1105" priority="586" stopIfTrue="1" operator="greaterThan">
      <formula xml:space="preserve"> 0.1</formula>
    </cfRule>
    <cfRule type="cellIs" dxfId="1104" priority="587" stopIfTrue="1" operator="lessThan">
      <formula>-0.1</formula>
    </cfRule>
  </conditionalFormatting>
  <conditionalFormatting sqref="J68:J69 J71">
    <cfRule type="cellIs" dxfId="1103" priority="429" stopIfTrue="1" operator="greaterThan">
      <formula xml:space="preserve"> 0.1</formula>
    </cfRule>
    <cfRule type="cellIs" dxfId="1102" priority="430" stopIfTrue="1" operator="lessThan">
      <formula>-0.1</formula>
    </cfRule>
  </conditionalFormatting>
  <conditionalFormatting sqref="J69 J71">
    <cfRule type="cellIs" dxfId="1101" priority="427" stopIfTrue="1" operator="greaterThan">
      <formula xml:space="preserve"> 0.1</formula>
    </cfRule>
    <cfRule type="cellIs" dxfId="1100" priority="428" stopIfTrue="1" operator="lessThan">
      <formula>-0.1</formula>
    </cfRule>
  </conditionalFormatting>
  <conditionalFormatting sqref="J69:J71">
    <cfRule type="cellIs" dxfId="1099" priority="199" stopIfTrue="1" operator="greaterThan">
      <formula xml:space="preserve"> 0.1</formula>
    </cfRule>
    <cfRule type="cellIs" dxfId="1098" priority="200" stopIfTrue="1" operator="lessThan">
      <formula>-0.1</formula>
    </cfRule>
  </conditionalFormatting>
  <conditionalFormatting sqref="J70">
    <cfRule type="cellIs" dxfId="1097" priority="195" stopIfTrue="1" operator="greaterThan">
      <formula xml:space="preserve"> 0.1</formula>
    </cfRule>
    <cfRule type="cellIs" dxfId="1096" priority="196" stopIfTrue="1" operator="lessThan">
      <formula>-0.1</formula>
    </cfRule>
    <cfRule type="cellIs" dxfId="1095" priority="197" stopIfTrue="1" operator="greaterThan">
      <formula xml:space="preserve"> 0.1</formula>
    </cfRule>
    <cfRule type="cellIs" dxfId="1094" priority="198" stopIfTrue="1" operator="lessThan">
      <formula>-0.1</formula>
    </cfRule>
  </conditionalFormatting>
  <conditionalFormatting sqref="J72:J75">
    <cfRule type="cellIs" dxfId="1093" priority="556" stopIfTrue="1" operator="greaterThan">
      <formula xml:space="preserve"> 0.1</formula>
    </cfRule>
    <cfRule type="cellIs" dxfId="1092" priority="557" stopIfTrue="1" operator="lessThan">
      <formula>-0.1</formula>
    </cfRule>
  </conditionalFormatting>
  <conditionalFormatting sqref="J73">
    <cfRule type="cellIs" dxfId="1091" priority="554" stopIfTrue="1" operator="between">
      <formula>0.2</formula>
      <formula>1</formula>
    </cfRule>
    <cfRule type="cellIs" dxfId="1090" priority="555" stopIfTrue="1" operator="between">
      <formula>-1</formula>
      <formula>-0.2</formula>
    </cfRule>
  </conditionalFormatting>
  <conditionalFormatting sqref="J76">
    <cfRule type="cellIs" dxfId="1089" priority="550" stopIfTrue="1" operator="between">
      <formula>0.2</formula>
      <formula>1</formula>
    </cfRule>
    <cfRule type="cellIs" dxfId="1088" priority="551" stopIfTrue="1" operator="between">
      <formula>-1</formula>
      <formula>-0.2</formula>
    </cfRule>
    <cfRule type="cellIs" dxfId="1087" priority="552" stopIfTrue="1" operator="greaterThan">
      <formula xml:space="preserve"> 0.1</formula>
    </cfRule>
    <cfRule type="cellIs" dxfId="1086" priority="553" stopIfTrue="1" operator="lessThan">
      <formula>-0.1</formula>
    </cfRule>
  </conditionalFormatting>
  <conditionalFormatting sqref="J77">
    <cfRule type="cellIs" dxfId="1085" priority="576" stopIfTrue="1" operator="lessThan">
      <formula>-0.2</formula>
    </cfRule>
    <cfRule type="cellIs" dxfId="1084" priority="577" stopIfTrue="1" operator="greaterThan">
      <formula>0.2</formula>
    </cfRule>
  </conditionalFormatting>
  <conditionalFormatting sqref="J80">
    <cfRule type="cellIs" dxfId="1083" priority="574" stopIfTrue="1" operator="lessThan">
      <formula>-0.2</formula>
    </cfRule>
    <cfRule type="cellIs" dxfId="1082" priority="575" stopIfTrue="1" operator="greaterThan">
      <formula>0.2</formula>
    </cfRule>
  </conditionalFormatting>
  <conditionalFormatting sqref="J83">
    <cfRule type="cellIs" dxfId="1081" priority="572" stopIfTrue="1" operator="lessThan">
      <formula>-0.2</formula>
    </cfRule>
    <cfRule type="cellIs" dxfId="1080" priority="573" stopIfTrue="1" operator="greaterThan">
      <formula>0.2</formula>
    </cfRule>
  </conditionalFormatting>
  <conditionalFormatting sqref="J88:J93">
    <cfRule type="cellIs" dxfId="1079" priority="492" stopIfTrue="1" operator="greaterThan">
      <formula xml:space="preserve"> 0.1</formula>
    </cfRule>
    <cfRule type="cellIs" dxfId="1078" priority="493" stopIfTrue="1" operator="lessThan">
      <formula>-0.1</formula>
    </cfRule>
  </conditionalFormatting>
  <conditionalFormatting sqref="O2">
    <cfRule type="cellIs" dxfId="1077" priority="5" stopIfTrue="1" operator="between">
      <formula>0.1</formula>
      <formula>1</formula>
    </cfRule>
    <cfRule type="cellIs" dxfId="1076" priority="6" stopIfTrue="1" operator="between">
      <formula>-1</formula>
      <formula>-0.1</formula>
    </cfRule>
    <cfRule type="cellIs" dxfId="1075" priority="7" stopIfTrue="1" operator="lessThan">
      <formula>-0.1</formula>
    </cfRule>
    <cfRule type="cellIs" dxfId="1074" priority="8" stopIfTrue="1" operator="greaterThan">
      <formula>0.1</formula>
    </cfRule>
    <cfRule type="cellIs" dxfId="1073" priority="9" stopIfTrue="1" operator="lessThan">
      <formula>-0.1</formula>
    </cfRule>
    <cfRule type="cellIs" dxfId="1072" priority="10" stopIfTrue="1" operator="greaterThan">
      <formula>0.1</formula>
    </cfRule>
  </conditionalFormatting>
  <conditionalFormatting sqref="O2:O3">
    <cfRule type="cellIs" dxfId="1071" priority="11" stopIfTrue="1" operator="between">
      <formula>0.1</formula>
      <formula>1</formula>
    </cfRule>
    <cfRule type="cellIs" dxfId="1070" priority="12" stopIfTrue="1" operator="between">
      <formula>-1</formula>
      <formula>-0.1</formula>
    </cfRule>
  </conditionalFormatting>
  <conditionalFormatting sqref="O4:O5 O19:O20 O13:O16 O22:O23 O33:O36 O1 O95:O65523">
    <cfRule type="cellIs" dxfId="1069" priority="859" stopIfTrue="1" operator="lessThan">
      <formula>0</formula>
    </cfRule>
  </conditionalFormatting>
  <conditionalFormatting sqref="O4:O5 O19:O20 O36 O64:O65 O68 O75 O81:O82 O86">
    <cfRule type="cellIs" dxfId="1068" priority="861" stopIfTrue="1" operator="between">
      <formula>-1</formula>
      <formula>-0.1</formula>
    </cfRule>
  </conditionalFormatting>
  <conditionalFormatting sqref="O4:O5 O19:O20 O36 O81:O82 O86 O64:O65 O68 O75">
    <cfRule type="cellIs" dxfId="1067" priority="860" stopIfTrue="1" operator="between">
      <formula>0.1</formula>
      <formula>1</formula>
    </cfRule>
  </conditionalFormatting>
  <conditionalFormatting sqref="O4:O5 O19:O20 O64:O65 O68 O81:O82">
    <cfRule type="cellIs" dxfId="1066" priority="854" stopIfTrue="1" operator="greaterThan">
      <formula>0.1</formula>
    </cfRule>
    <cfRule type="cellIs" dxfId="1065" priority="855" stopIfTrue="1" operator="lessThan">
      <formula>-0.1</formula>
    </cfRule>
    <cfRule type="cellIs" dxfId="1064" priority="856" stopIfTrue="1" operator="greaterThan">
      <formula>0.1</formula>
    </cfRule>
  </conditionalFormatting>
  <conditionalFormatting sqref="O4:O5">
    <cfRule type="cellIs" dxfId="1063" priority="793" stopIfTrue="1" operator="lessThan">
      <formula>-0.1</formula>
    </cfRule>
    <cfRule type="cellIs" dxfId="1062" priority="794" stopIfTrue="1" operator="greaterThan">
      <formula>0.1</formula>
    </cfRule>
    <cfRule type="cellIs" dxfId="1061" priority="795" stopIfTrue="1" operator="lessThan">
      <formula>-0.1</formula>
    </cfRule>
    <cfRule type="cellIs" dxfId="1060" priority="796" stopIfTrue="1" operator="greaterThan">
      <formula>0.1</formula>
    </cfRule>
    <cfRule type="cellIs" dxfId="1059" priority="797" stopIfTrue="1" operator="between">
      <formula>0.1</formula>
      <formula>1</formula>
    </cfRule>
    <cfRule type="cellIs" dxfId="1058" priority="798" stopIfTrue="1" operator="between">
      <formula>-1</formula>
      <formula>-0.1</formula>
    </cfRule>
  </conditionalFormatting>
  <conditionalFormatting sqref="O6:O11">
    <cfRule type="cellIs" dxfId="1057" priority="86" stopIfTrue="1" operator="between">
      <formula>0.1</formula>
      <formula>1</formula>
    </cfRule>
    <cfRule type="cellIs" dxfId="1056" priority="87" stopIfTrue="1" operator="between">
      <formula>-1</formula>
      <formula>-0.1</formula>
    </cfRule>
  </conditionalFormatting>
  <conditionalFormatting sqref="O7:O8">
    <cfRule type="cellIs" dxfId="1055" priority="75" stopIfTrue="1" operator="lessThan">
      <formula>-0.1</formula>
    </cfRule>
    <cfRule type="cellIs" dxfId="1054" priority="76" stopIfTrue="1" operator="greaterThan">
      <formula>0.1</formula>
    </cfRule>
    <cfRule type="cellIs" dxfId="1053" priority="77" stopIfTrue="1" operator="lessThan">
      <formula>-0.1</formula>
    </cfRule>
    <cfRule type="cellIs" dxfId="1052" priority="78" stopIfTrue="1" operator="greaterThan">
      <formula>0.1</formula>
    </cfRule>
    <cfRule type="cellIs" dxfId="1051" priority="79" stopIfTrue="1" operator="between">
      <formula>0.1</formula>
      <formula>1</formula>
    </cfRule>
    <cfRule type="cellIs" dxfId="1050" priority="80" stopIfTrue="1" operator="between">
      <formula>-1</formula>
      <formula>-0.1</formula>
    </cfRule>
    <cfRule type="cellIs" dxfId="1049" priority="85" stopIfTrue="1" operator="lessThan">
      <formula>0</formula>
    </cfRule>
  </conditionalFormatting>
  <conditionalFormatting sqref="O7:O11">
    <cfRule type="cellIs" dxfId="1048" priority="81" stopIfTrue="1" operator="lessThan">
      <formula>-0.1</formula>
    </cfRule>
    <cfRule type="cellIs" dxfId="1047" priority="82" stopIfTrue="1" operator="greaterThan">
      <formula>0.1</formula>
    </cfRule>
    <cfRule type="cellIs" dxfId="1046" priority="83" stopIfTrue="1" operator="lessThan">
      <formula>-0.1</formula>
    </cfRule>
    <cfRule type="cellIs" dxfId="1045" priority="84" stopIfTrue="1" operator="greaterThan">
      <formula>0.1</formula>
    </cfRule>
  </conditionalFormatting>
  <conditionalFormatting sqref="O9:O11">
    <cfRule type="cellIs" dxfId="1044" priority="687" stopIfTrue="1" operator="lessThan">
      <formula>-0.1</formula>
    </cfRule>
    <cfRule type="cellIs" dxfId="1043" priority="688" stopIfTrue="1" operator="greaterThan">
      <formula>0.1</formula>
    </cfRule>
    <cfRule type="cellIs" dxfId="1042" priority="689" stopIfTrue="1" operator="lessThan">
      <formula>-0.1</formula>
    </cfRule>
    <cfRule type="cellIs" dxfId="1041" priority="690" stopIfTrue="1" operator="greaterThan">
      <formula>0.1</formula>
    </cfRule>
    <cfRule type="cellIs" dxfId="1040" priority="691" stopIfTrue="1" operator="lessThan">
      <formula>0</formula>
    </cfRule>
  </conditionalFormatting>
  <conditionalFormatting sqref="O9:O16">
    <cfRule type="cellIs" dxfId="1039" priority="692" stopIfTrue="1" operator="between">
      <formula>0.1</formula>
      <formula>1</formula>
    </cfRule>
    <cfRule type="cellIs" dxfId="1038" priority="693" stopIfTrue="1" operator="between">
      <formula>-1</formula>
      <formula>-0.1</formula>
    </cfRule>
  </conditionalFormatting>
  <conditionalFormatting sqref="O13:O16 O22:O23 O33:O36 O46:O47 O51:O52 O72 O74 O78:O79 O84:O86 O88:O93">
    <cfRule type="cellIs" dxfId="1037" priority="807" stopIfTrue="1" operator="lessThan">
      <formula>-0.1</formula>
    </cfRule>
    <cfRule type="cellIs" dxfId="1036" priority="808" stopIfTrue="1" operator="greaterThan">
      <formula>0.1</formula>
    </cfRule>
  </conditionalFormatting>
  <conditionalFormatting sqref="O13:O16 O22:O23 O33:O36 O46:O47 O51:O52 O72 O74:O75 O78:O79 O84:O86 O88:O93">
    <cfRule type="cellIs" dxfId="1035" priority="806" stopIfTrue="1" operator="greaterThan">
      <formula>0.1</formula>
    </cfRule>
  </conditionalFormatting>
  <conditionalFormatting sqref="O16">
    <cfRule type="cellIs" dxfId="1034" priority="847" stopIfTrue="1" operator="lessThan">
      <formula>-0.1</formula>
    </cfRule>
    <cfRule type="cellIs" dxfId="1033" priority="848" stopIfTrue="1" operator="greaterThan">
      <formula>0.1</formula>
    </cfRule>
    <cfRule type="cellIs" dxfId="1032" priority="849" stopIfTrue="1" operator="lessThan">
      <formula>-0.1</formula>
    </cfRule>
    <cfRule type="cellIs" dxfId="1031" priority="850" stopIfTrue="1" operator="greaterThan">
      <formula>0.1</formula>
    </cfRule>
    <cfRule type="cellIs" dxfId="1030" priority="851" stopIfTrue="1" operator="between">
      <formula>0.1</formula>
      <formula>1</formula>
    </cfRule>
    <cfRule type="cellIs" dxfId="1029" priority="852" stopIfTrue="1" operator="between">
      <formula>-1</formula>
      <formula>-0.1</formula>
    </cfRule>
  </conditionalFormatting>
  <conditionalFormatting sqref="O17">
    <cfRule type="cellIs" dxfId="1028" priority="29" stopIfTrue="1" operator="between">
      <formula>0.1</formula>
      <formula>1</formula>
    </cfRule>
    <cfRule type="cellIs" dxfId="1027" priority="30" stopIfTrue="1" operator="between">
      <formula>-1</formula>
      <formula>-0.1</formula>
    </cfRule>
    <cfRule type="cellIs" dxfId="1026" priority="31" stopIfTrue="1" operator="lessThan">
      <formula>-0.1</formula>
    </cfRule>
    <cfRule type="cellIs" dxfId="1025" priority="32" stopIfTrue="1" operator="greaterThan">
      <formula>0.1</formula>
    </cfRule>
    <cfRule type="cellIs" dxfId="1024" priority="33" stopIfTrue="1" operator="lessThan">
      <formula>-0.1</formula>
    </cfRule>
    <cfRule type="cellIs" dxfId="1023" priority="34" stopIfTrue="1" operator="greaterThan">
      <formula>0.1</formula>
    </cfRule>
  </conditionalFormatting>
  <conditionalFormatting sqref="O17:O18">
    <cfRule type="cellIs" dxfId="1022" priority="35" stopIfTrue="1" operator="between">
      <formula>0.1</formula>
      <formula>1</formula>
    </cfRule>
    <cfRule type="cellIs" dxfId="1021" priority="36" stopIfTrue="1" operator="between">
      <formula>-1</formula>
      <formula>-0.1</formula>
    </cfRule>
  </conditionalFormatting>
  <conditionalFormatting sqref="O21:O28">
    <cfRule type="cellIs" dxfId="1020" priority="481" stopIfTrue="1" operator="between">
      <formula>0.1</formula>
      <formula>1</formula>
    </cfRule>
    <cfRule type="cellIs" dxfId="1019" priority="482" stopIfTrue="1" operator="between">
      <formula>-1</formula>
      <formula>-0.1</formula>
    </cfRule>
  </conditionalFormatting>
  <conditionalFormatting sqref="O25:O27">
    <cfRule type="cellIs" dxfId="1018" priority="477" stopIfTrue="1" operator="lessThan">
      <formula>-0.1</formula>
    </cfRule>
    <cfRule type="cellIs" dxfId="1017" priority="478" stopIfTrue="1" operator="greaterThan">
      <formula>0.1</formula>
    </cfRule>
    <cfRule type="cellIs" dxfId="1016" priority="479" stopIfTrue="1" operator="lessThan">
      <formula>-0.1</formula>
    </cfRule>
    <cfRule type="cellIs" dxfId="1015" priority="480" stopIfTrue="1" operator="greaterThan">
      <formula>0.1</formula>
    </cfRule>
    <cfRule type="cellIs" dxfId="1014" priority="483" stopIfTrue="1" operator="lessThan">
      <formula>0</formula>
    </cfRule>
  </conditionalFormatting>
  <conditionalFormatting sqref="O29:O31">
    <cfRule type="cellIs" dxfId="1013" priority="736" stopIfTrue="1" operator="lessThan">
      <formula>-0.1</formula>
    </cfRule>
    <cfRule type="cellIs" dxfId="1012" priority="737" stopIfTrue="1" operator="greaterThan">
      <formula>0.1</formula>
    </cfRule>
    <cfRule type="cellIs" dxfId="1011" priority="738" stopIfTrue="1" operator="lessThan">
      <formula>-0.1</formula>
    </cfRule>
    <cfRule type="cellIs" dxfId="1010" priority="739" stopIfTrue="1" operator="greaterThan">
      <formula>0.1</formula>
    </cfRule>
    <cfRule type="cellIs" dxfId="1009" priority="740" stopIfTrue="1" operator="between">
      <formula>0.1</formula>
      <formula>1</formula>
    </cfRule>
    <cfRule type="cellIs" dxfId="1008" priority="741" stopIfTrue="1" operator="between">
      <formula>-1</formula>
      <formula>-0.1</formula>
    </cfRule>
    <cfRule type="cellIs" dxfId="1007" priority="742" stopIfTrue="1" operator="lessThan">
      <formula>0</formula>
    </cfRule>
  </conditionalFormatting>
  <conditionalFormatting sqref="O32:O35">
    <cfRule type="cellIs" dxfId="1006" priority="704" stopIfTrue="1" operator="between">
      <formula>0.1</formula>
      <formula>1</formula>
    </cfRule>
    <cfRule type="cellIs" dxfId="1005" priority="705" stopIfTrue="1" operator="between">
      <formula>-1</formula>
      <formula>-0.1</formula>
    </cfRule>
  </conditionalFormatting>
  <conditionalFormatting sqref="O37">
    <cfRule type="cellIs" dxfId="1004" priority="53" stopIfTrue="1" operator="between">
      <formula>0.1</formula>
      <formula>1</formula>
    </cfRule>
    <cfRule type="cellIs" dxfId="1003" priority="54" stopIfTrue="1" operator="between">
      <formula>-1</formula>
      <formula>-0.1</formula>
    </cfRule>
    <cfRule type="cellIs" dxfId="1002" priority="55" stopIfTrue="1" operator="lessThan">
      <formula>-0.1</formula>
    </cfRule>
    <cfRule type="cellIs" dxfId="1001" priority="56" stopIfTrue="1" operator="greaterThan">
      <formula>0.1</formula>
    </cfRule>
    <cfRule type="cellIs" dxfId="1000" priority="57" stopIfTrue="1" operator="lessThan">
      <formula>-0.1</formula>
    </cfRule>
    <cfRule type="cellIs" dxfId="999" priority="58" stopIfTrue="1" operator="greaterThan">
      <formula>0.1</formula>
    </cfRule>
    <cfRule type="cellIs" dxfId="998" priority="59" stopIfTrue="1" operator="between">
      <formula>0.1</formula>
      <formula>1</formula>
    </cfRule>
    <cfRule type="cellIs" dxfId="997" priority="60" stopIfTrue="1" operator="between">
      <formula>-1</formula>
      <formula>-0.1</formula>
    </cfRule>
  </conditionalFormatting>
  <conditionalFormatting sqref="O38:O40">
    <cfRule type="cellIs" dxfId="996" priority="174" stopIfTrue="1" operator="between">
      <formula>0.1</formula>
      <formula>1</formula>
    </cfRule>
    <cfRule type="cellIs" dxfId="995" priority="175" stopIfTrue="1" operator="between">
      <formula>-1</formula>
      <formula>-0.1</formula>
    </cfRule>
  </conditionalFormatting>
  <conditionalFormatting sqref="O39:O40">
    <cfRule type="cellIs" dxfId="994" priority="176" stopIfTrue="1" operator="lessThan">
      <formula>0</formula>
    </cfRule>
  </conditionalFormatting>
  <conditionalFormatting sqref="O39:O42">
    <cfRule type="cellIs" dxfId="993" priority="170" stopIfTrue="1" operator="lessThan">
      <formula>-0.1</formula>
    </cfRule>
    <cfRule type="cellIs" dxfId="992" priority="171" stopIfTrue="1" operator="greaterThan">
      <formula>0.1</formula>
    </cfRule>
    <cfRule type="cellIs" dxfId="991" priority="172" stopIfTrue="1" operator="lessThan">
      <formula>-0.1</formula>
    </cfRule>
    <cfRule type="cellIs" dxfId="990" priority="173" stopIfTrue="1" operator="greaterThan">
      <formula>0.1</formula>
    </cfRule>
  </conditionalFormatting>
  <conditionalFormatting sqref="O41:O42">
    <cfRule type="cellIs" dxfId="989" priority="668" stopIfTrue="1" operator="lessThan">
      <formula>0</formula>
    </cfRule>
  </conditionalFormatting>
  <conditionalFormatting sqref="O41:O45">
    <cfRule type="cellIs" dxfId="988" priority="357" stopIfTrue="1" operator="between">
      <formula>0.1</formula>
      <formula>1</formula>
    </cfRule>
    <cfRule type="cellIs" dxfId="987" priority="358" stopIfTrue="1" operator="between">
      <formula>-1</formula>
      <formula>-0.1</formula>
    </cfRule>
  </conditionalFormatting>
  <conditionalFormatting sqref="O44:O45">
    <cfRule type="cellIs" dxfId="986" priority="351" stopIfTrue="1" operator="lessThan">
      <formula>-0.1</formula>
    </cfRule>
    <cfRule type="cellIs" dxfId="985" priority="352" stopIfTrue="1" operator="greaterThan">
      <formula>0.1</formula>
    </cfRule>
    <cfRule type="cellIs" dxfId="984" priority="353" stopIfTrue="1" operator="lessThan">
      <formula>-0.1</formula>
    </cfRule>
    <cfRule type="cellIs" dxfId="983" priority="354" stopIfTrue="1" operator="greaterThan">
      <formula>0.1</formula>
    </cfRule>
    <cfRule type="cellIs" dxfId="982" priority="355" stopIfTrue="1" operator="between">
      <formula>0.1</formula>
      <formula>1</formula>
    </cfRule>
    <cfRule type="cellIs" dxfId="981" priority="356" stopIfTrue="1" operator="between">
      <formula>-1</formula>
      <formula>-0.1</formula>
    </cfRule>
  </conditionalFormatting>
  <conditionalFormatting sqref="O44:O46">
    <cfRule type="cellIs" dxfId="980" priority="359" stopIfTrue="1" operator="lessThan">
      <formula>-0.1</formula>
    </cfRule>
    <cfRule type="cellIs" dxfId="979" priority="360" stopIfTrue="1" operator="greaterThan">
      <formula>0.1</formula>
    </cfRule>
    <cfRule type="cellIs" dxfId="978" priority="361" stopIfTrue="1" operator="lessThan">
      <formula>-0.1</formula>
    </cfRule>
    <cfRule type="cellIs" dxfId="977" priority="362" stopIfTrue="1" operator="greaterThan">
      <formula>0.1</formula>
    </cfRule>
  </conditionalFormatting>
  <conditionalFormatting sqref="O46">
    <cfRule type="cellIs" dxfId="976" priority="718" stopIfTrue="1" operator="between">
      <formula>0.1</formula>
      <formula>1</formula>
    </cfRule>
    <cfRule type="cellIs" dxfId="975" priority="719" stopIfTrue="1" operator="between">
      <formula>-1</formula>
      <formula>-0.1</formula>
    </cfRule>
  </conditionalFormatting>
  <conditionalFormatting sqref="O46:O47 O51:O52 O83:O85 O88:O93">
    <cfRule type="cellIs" dxfId="974" priority="792" stopIfTrue="1" operator="between">
      <formula>-1</formula>
      <formula>-0.1</formula>
    </cfRule>
  </conditionalFormatting>
  <conditionalFormatting sqref="O46:O47 O51:O52 O84:O86 O88:O93 O72 O74:O75 O78:O79 O33:O36 O13:O16 O22:O23">
    <cfRule type="cellIs" dxfId="973" priority="805" stopIfTrue="1" operator="lessThan">
      <formula>-0.1</formula>
    </cfRule>
  </conditionalFormatting>
  <conditionalFormatting sqref="O48">
    <cfRule type="cellIs" dxfId="972" priority="594" stopIfTrue="1" operator="between">
      <formula>0.1</formula>
      <formula>1</formula>
    </cfRule>
    <cfRule type="cellIs" dxfId="971" priority="595" stopIfTrue="1" operator="between">
      <formula>-1</formula>
      <formula>-0.1</formula>
    </cfRule>
  </conditionalFormatting>
  <conditionalFormatting sqref="O48:O49">
    <cfRule type="cellIs" dxfId="970" priority="596" stopIfTrue="1" operator="lessThan">
      <formula>-0.1</formula>
    </cfRule>
    <cfRule type="cellIs" dxfId="969" priority="597" stopIfTrue="1" operator="greaterThan">
      <formula>0.1</formula>
    </cfRule>
    <cfRule type="cellIs" dxfId="968" priority="598" stopIfTrue="1" operator="lessThan">
      <formula>-0.1</formula>
    </cfRule>
    <cfRule type="cellIs" dxfId="967" priority="599" stopIfTrue="1" operator="greaterThan">
      <formula>0.1</formula>
    </cfRule>
    <cfRule type="cellIs" dxfId="966" priority="600" stopIfTrue="1" operator="between">
      <formula>0.1</formula>
      <formula>1</formula>
    </cfRule>
    <cfRule type="cellIs" dxfId="965" priority="601" stopIfTrue="1" operator="between">
      <formula>-1</formula>
      <formula>-0.1</formula>
    </cfRule>
    <cfRule type="cellIs" dxfId="964" priority="602" stopIfTrue="1" operator="lessThan">
      <formula>-0.1</formula>
    </cfRule>
    <cfRule type="cellIs" dxfId="963" priority="603" stopIfTrue="1" operator="greaterThan">
      <formula>0.1</formula>
    </cfRule>
    <cfRule type="cellIs" dxfId="962" priority="604" stopIfTrue="1" operator="lessThan">
      <formula>-0.1</formula>
    </cfRule>
    <cfRule type="cellIs" dxfId="961" priority="605" stopIfTrue="1" operator="greaterThan">
      <formula>0.1</formula>
    </cfRule>
    <cfRule type="cellIs" dxfId="960" priority="606" stopIfTrue="1" operator="between">
      <formula>0.1</formula>
      <formula>1</formula>
    </cfRule>
    <cfRule type="cellIs" dxfId="959" priority="607" stopIfTrue="1" operator="between">
      <formula>-1</formula>
      <formula>-0.1</formula>
    </cfRule>
    <cfRule type="cellIs" dxfId="958" priority="608" stopIfTrue="1" operator="lessThan">
      <formula>-0.1</formula>
    </cfRule>
    <cfRule type="cellIs" dxfId="957" priority="609" stopIfTrue="1" operator="greaterThan">
      <formula>0.1</formula>
    </cfRule>
    <cfRule type="cellIs" dxfId="956" priority="610" stopIfTrue="1" operator="lessThan">
      <formula>-0.1</formula>
    </cfRule>
    <cfRule type="cellIs" dxfId="955" priority="611" stopIfTrue="1" operator="greaterThan">
      <formula>0.1</formula>
    </cfRule>
  </conditionalFormatting>
  <conditionalFormatting sqref="O49">
    <cfRule type="cellIs" dxfId="954" priority="612" stopIfTrue="1" operator="lessThan">
      <formula>-0.1</formula>
    </cfRule>
    <cfRule type="cellIs" dxfId="953" priority="613" stopIfTrue="1" operator="greaterThan">
      <formula>0.1</formula>
    </cfRule>
    <cfRule type="cellIs" dxfId="952" priority="614" stopIfTrue="1" operator="lessThan">
      <formula>-0.1</formula>
    </cfRule>
    <cfRule type="cellIs" dxfId="951" priority="615" stopIfTrue="1" operator="greaterThan">
      <formula>0.1</formula>
    </cfRule>
    <cfRule type="cellIs" dxfId="950" priority="616" stopIfTrue="1" operator="between">
      <formula>0.1</formula>
      <formula>1</formula>
    </cfRule>
    <cfRule type="cellIs" dxfId="949" priority="617" stopIfTrue="1" operator="between">
      <formula>-1</formula>
      <formula>-0.1</formula>
    </cfRule>
    <cfRule type="cellIs" dxfId="948" priority="618" stopIfTrue="1" operator="lessThan">
      <formula>-0.1</formula>
    </cfRule>
    <cfRule type="cellIs" dxfId="947" priority="619" stopIfTrue="1" operator="greaterThan">
      <formula>0.1</formula>
    </cfRule>
    <cfRule type="cellIs" dxfId="946" priority="620" stopIfTrue="1" operator="lessThan">
      <formula>-0.1</formula>
    </cfRule>
    <cfRule type="cellIs" dxfId="945" priority="621" stopIfTrue="1" operator="greaterThan">
      <formula>0.1</formula>
    </cfRule>
    <cfRule type="cellIs" dxfId="944" priority="622" stopIfTrue="1" operator="between">
      <formula>0.1</formula>
      <formula>1</formula>
    </cfRule>
    <cfRule type="cellIs" dxfId="943" priority="623" stopIfTrue="1" operator="between">
      <formula>-1</formula>
      <formula>-0.1</formula>
    </cfRule>
    <cfRule type="cellIs" dxfId="942" priority="624" stopIfTrue="1" operator="lessThan">
      <formula>-0.1</formula>
    </cfRule>
    <cfRule type="cellIs" dxfId="941" priority="625" stopIfTrue="1" operator="greaterThan">
      <formula>0.1</formula>
    </cfRule>
    <cfRule type="cellIs" dxfId="940" priority="626" stopIfTrue="1" operator="lessThan">
      <formula>-0.1</formula>
    </cfRule>
    <cfRule type="cellIs" dxfId="939" priority="627" stopIfTrue="1" operator="greaterThan">
      <formula>0.1</formula>
    </cfRule>
  </conditionalFormatting>
  <conditionalFormatting sqref="O49:O50">
    <cfRule type="cellIs" dxfId="938" priority="628" stopIfTrue="1" operator="between">
      <formula>0.1</formula>
      <formula>1</formula>
    </cfRule>
    <cfRule type="cellIs" dxfId="937" priority="629" stopIfTrue="1" operator="between">
      <formula>-1</formula>
      <formula>-0.1</formula>
    </cfRule>
  </conditionalFormatting>
  <conditionalFormatting sqref="O50:O51">
    <cfRule type="cellIs" dxfId="936" priority="720" stopIfTrue="1" operator="lessThan">
      <formula>-0.1</formula>
    </cfRule>
    <cfRule type="cellIs" dxfId="935" priority="721" stopIfTrue="1" operator="greaterThan">
      <formula>0.1</formula>
    </cfRule>
    <cfRule type="cellIs" dxfId="934" priority="722" stopIfTrue="1" operator="lessThan">
      <formula>-0.1</formula>
    </cfRule>
    <cfRule type="cellIs" dxfId="933" priority="723" stopIfTrue="1" operator="greaterThan">
      <formula>0.1</formula>
    </cfRule>
    <cfRule type="cellIs" dxfId="932" priority="724" stopIfTrue="1" operator="between">
      <formula>0.1</formula>
      <formula>1</formula>
    </cfRule>
    <cfRule type="cellIs" dxfId="931" priority="725" stopIfTrue="1" operator="between">
      <formula>-1</formula>
      <formula>-0.1</formula>
    </cfRule>
    <cfRule type="cellIs" dxfId="930" priority="726" stopIfTrue="1" operator="lessThan">
      <formula>-0.1</formula>
    </cfRule>
    <cfRule type="cellIs" dxfId="929" priority="727" stopIfTrue="1" operator="greaterThan">
      <formula>0.1</formula>
    </cfRule>
    <cfRule type="cellIs" dxfId="928" priority="728" stopIfTrue="1" operator="lessThan">
      <formula>-0.1</formula>
    </cfRule>
    <cfRule type="cellIs" dxfId="927" priority="729" stopIfTrue="1" operator="greaterThan">
      <formula>0.1</formula>
    </cfRule>
    <cfRule type="cellIs" dxfId="926" priority="730" stopIfTrue="1" operator="between">
      <formula>0.1</formula>
      <formula>1</formula>
    </cfRule>
    <cfRule type="cellIs" dxfId="925" priority="731" stopIfTrue="1" operator="between">
      <formula>-1</formula>
      <formula>-0.1</formula>
    </cfRule>
    <cfRule type="cellIs" dxfId="924" priority="732" stopIfTrue="1" operator="lessThan">
      <formula>-0.1</formula>
    </cfRule>
    <cfRule type="cellIs" dxfId="923" priority="733" stopIfTrue="1" operator="greaterThan">
      <formula>0.1</formula>
    </cfRule>
    <cfRule type="cellIs" dxfId="922" priority="734" stopIfTrue="1" operator="lessThan">
      <formula>-0.1</formula>
    </cfRule>
    <cfRule type="cellIs" dxfId="921" priority="735" stopIfTrue="1" operator="greaterThan">
      <formula>0.1</formula>
    </cfRule>
  </conditionalFormatting>
  <conditionalFormatting sqref="O51">
    <cfRule type="cellIs" dxfId="920" priority="821" stopIfTrue="1" operator="lessThan">
      <formula>-0.1</formula>
    </cfRule>
    <cfRule type="cellIs" dxfId="919" priority="822" stopIfTrue="1" operator="greaterThan">
      <formula>0.1</formula>
    </cfRule>
    <cfRule type="cellIs" dxfId="918" priority="823" stopIfTrue="1" operator="lessThan">
      <formula>-0.1</formula>
    </cfRule>
    <cfRule type="cellIs" dxfId="917" priority="824" stopIfTrue="1" operator="greaterThan">
      <formula>0.1</formula>
    </cfRule>
    <cfRule type="cellIs" dxfId="916" priority="825" stopIfTrue="1" operator="between">
      <formula>0.1</formula>
      <formula>1</formula>
    </cfRule>
    <cfRule type="cellIs" dxfId="915" priority="826" stopIfTrue="1" operator="between">
      <formula>-1</formula>
      <formula>-0.1</formula>
    </cfRule>
  </conditionalFormatting>
  <conditionalFormatting sqref="O51:O52 O46:O47 O83:O85 O88:O93">
    <cfRule type="cellIs" dxfId="914" priority="791" stopIfTrue="1" operator="between">
      <formula>0.1</formula>
      <formula>1</formula>
    </cfRule>
  </conditionalFormatting>
  <conditionalFormatting sqref="O53">
    <cfRule type="cellIs" dxfId="913" priority="331" stopIfTrue="1" operator="lessThan">
      <formula>-0.1</formula>
    </cfRule>
    <cfRule type="cellIs" dxfId="912" priority="332" stopIfTrue="1" operator="greaterThan">
      <formula>0.1</formula>
    </cfRule>
    <cfRule type="cellIs" dxfId="911" priority="333" stopIfTrue="1" operator="lessThan">
      <formula>-0.1</formula>
    </cfRule>
    <cfRule type="cellIs" dxfId="910" priority="334" stopIfTrue="1" operator="greaterThan">
      <formula>0.1</formula>
    </cfRule>
    <cfRule type="cellIs" dxfId="909" priority="335" stopIfTrue="1" operator="between">
      <formula>0.1</formula>
      <formula>1</formula>
    </cfRule>
    <cfRule type="cellIs" dxfId="908" priority="336" stopIfTrue="1" operator="between">
      <formula>-1</formula>
      <formula>-0.1</formula>
    </cfRule>
  </conditionalFormatting>
  <conditionalFormatting sqref="O53:O60">
    <cfRule type="cellIs" dxfId="907" priority="144" stopIfTrue="1" operator="between">
      <formula>0.1</formula>
      <formula>1</formula>
    </cfRule>
    <cfRule type="cellIs" dxfId="906" priority="145" stopIfTrue="1" operator="between">
      <formula>-1</formula>
      <formula>-0.1</formula>
    </cfRule>
  </conditionalFormatting>
  <conditionalFormatting sqref="O54:O56">
    <cfRule type="cellIs" dxfId="905" priority="134" stopIfTrue="1" operator="between">
      <formula>0.1</formula>
      <formula>1</formula>
    </cfRule>
    <cfRule type="cellIs" dxfId="904" priority="135" stopIfTrue="1" operator="between">
      <formula>-1</formula>
      <formula>-0.1</formula>
    </cfRule>
    <cfRule type="cellIs" dxfId="903" priority="136" stopIfTrue="1" operator="lessThan">
      <formula>-0.1</formula>
    </cfRule>
    <cfRule type="cellIs" dxfId="902" priority="137" stopIfTrue="1" operator="greaterThan">
      <formula>0.1</formula>
    </cfRule>
    <cfRule type="cellIs" dxfId="901" priority="138" stopIfTrue="1" operator="lessThan">
      <formula>-0.1</formula>
    </cfRule>
    <cfRule type="cellIs" dxfId="900" priority="139" stopIfTrue="1" operator="greaterThan">
      <formula>0.1</formula>
    </cfRule>
    <cfRule type="cellIs" dxfId="899" priority="140" stopIfTrue="1" operator="lessThan">
      <formula>-0.1</formula>
    </cfRule>
    <cfRule type="cellIs" dxfId="898" priority="141" stopIfTrue="1" operator="greaterThan">
      <formula>0.1</formula>
    </cfRule>
    <cfRule type="cellIs" dxfId="897" priority="142" stopIfTrue="1" operator="lessThan">
      <formula>-0.1</formula>
    </cfRule>
    <cfRule type="cellIs" dxfId="896" priority="143" stopIfTrue="1" operator="greaterThan">
      <formula>0.1</formula>
    </cfRule>
  </conditionalFormatting>
  <conditionalFormatting sqref="O57:O60">
    <cfRule type="cellIs" dxfId="895" priority="277" stopIfTrue="1" operator="lessThan">
      <formula>-0.1</formula>
    </cfRule>
    <cfRule type="cellIs" dxfId="894" priority="278" stopIfTrue="1" operator="greaterThan">
      <formula>0.1</formula>
    </cfRule>
    <cfRule type="cellIs" dxfId="893" priority="279" stopIfTrue="1" operator="lessThan">
      <formula>-0.1</formula>
    </cfRule>
    <cfRule type="cellIs" dxfId="892" priority="280" stopIfTrue="1" operator="greaterThan">
      <formula>0.1</formula>
    </cfRule>
    <cfRule type="cellIs" dxfId="891" priority="281" stopIfTrue="1" operator="lessThan">
      <formula>-0.1</formula>
    </cfRule>
    <cfRule type="cellIs" dxfId="890" priority="282" stopIfTrue="1" operator="greaterThan">
      <formula>0.1</formula>
    </cfRule>
    <cfRule type="cellIs" dxfId="889" priority="283" stopIfTrue="1" operator="lessThan">
      <formula>-0.1</formula>
    </cfRule>
    <cfRule type="cellIs" dxfId="888" priority="284" stopIfTrue="1" operator="greaterThan">
      <formula>0.1</formula>
    </cfRule>
  </conditionalFormatting>
  <conditionalFormatting sqref="O57:O61">
    <cfRule type="cellIs" dxfId="887" priority="285" stopIfTrue="1" operator="between">
      <formula>0.1</formula>
      <formula>1</formula>
    </cfRule>
    <cfRule type="cellIs" dxfId="886" priority="286" stopIfTrue="1" operator="between">
      <formula>-1</formula>
      <formula>-0.1</formula>
    </cfRule>
  </conditionalFormatting>
  <conditionalFormatting sqref="O61">
    <cfRule type="cellIs" dxfId="885" priority="303" stopIfTrue="1" operator="lessThan">
      <formula>-0.1</formula>
    </cfRule>
    <cfRule type="cellIs" dxfId="884" priority="304" stopIfTrue="1" operator="greaterThan">
      <formula>0.1</formula>
    </cfRule>
    <cfRule type="cellIs" dxfId="883" priority="305" stopIfTrue="1" operator="lessThan">
      <formula>-0.1</formula>
    </cfRule>
    <cfRule type="cellIs" dxfId="882" priority="306" stopIfTrue="1" operator="greaterThan">
      <formula>0.1</formula>
    </cfRule>
    <cfRule type="cellIs" dxfId="881" priority="307" stopIfTrue="1" operator="lessThan">
      <formula>-0.1</formula>
    </cfRule>
    <cfRule type="cellIs" dxfId="880" priority="308" stopIfTrue="1" operator="greaterThan">
      <formula>0.1</formula>
    </cfRule>
    <cfRule type="cellIs" dxfId="879" priority="309" stopIfTrue="1" operator="lessThan">
      <formula>-0.1</formula>
    </cfRule>
    <cfRule type="cellIs" dxfId="878" priority="310" stopIfTrue="1" operator="greaterThan">
      <formula>0.1</formula>
    </cfRule>
    <cfRule type="cellIs" dxfId="877" priority="311" stopIfTrue="1" operator="between">
      <formula>0.1</formula>
      <formula>1</formula>
    </cfRule>
    <cfRule type="cellIs" dxfId="876" priority="312" stopIfTrue="1" operator="between">
      <formula>-1</formula>
      <formula>-0.1</formula>
    </cfRule>
  </conditionalFormatting>
  <conditionalFormatting sqref="O62">
    <cfRule type="cellIs" dxfId="875" priority="241" stopIfTrue="1" operator="lessThan">
      <formula>-0.1</formula>
    </cfRule>
    <cfRule type="cellIs" dxfId="874" priority="242" stopIfTrue="1" operator="greaterThan">
      <formula>0.1</formula>
    </cfRule>
    <cfRule type="cellIs" dxfId="873" priority="243" stopIfTrue="1" operator="lessThan">
      <formula>-0.1</formula>
    </cfRule>
    <cfRule type="cellIs" dxfId="872" priority="244" stopIfTrue="1" operator="greaterThan">
      <formula>0.1</formula>
    </cfRule>
    <cfRule type="cellIs" dxfId="871" priority="245" stopIfTrue="1" operator="between">
      <formula>0.1</formula>
      <formula>1</formula>
    </cfRule>
    <cfRule type="cellIs" dxfId="870" priority="246" stopIfTrue="1" operator="between">
      <formula>-1</formula>
      <formula>-0.1</formula>
    </cfRule>
    <cfRule type="cellIs" dxfId="869" priority="247" stopIfTrue="1" operator="lessThan">
      <formula>-0.1</formula>
    </cfRule>
    <cfRule type="cellIs" dxfId="868" priority="248" stopIfTrue="1" operator="greaterThan">
      <formula>0.1</formula>
    </cfRule>
    <cfRule type="cellIs" dxfId="867" priority="249" stopIfTrue="1" operator="lessThan">
      <formula>-0.1</formula>
    </cfRule>
    <cfRule type="cellIs" dxfId="866" priority="250" stopIfTrue="1" operator="greaterThan">
      <formula>0.1</formula>
    </cfRule>
    <cfRule type="cellIs" dxfId="865" priority="251" stopIfTrue="1" operator="between">
      <formula>0.1</formula>
      <formula>1</formula>
    </cfRule>
    <cfRule type="cellIs" dxfId="864" priority="252" stopIfTrue="1" operator="between">
      <formula>-1</formula>
      <formula>-0.1</formula>
    </cfRule>
    <cfRule type="cellIs" dxfId="863" priority="253" stopIfTrue="1" operator="lessThan">
      <formula>-0.1</formula>
    </cfRule>
    <cfRule type="cellIs" dxfId="862" priority="254" stopIfTrue="1" operator="greaterThan">
      <formula>0.1</formula>
    </cfRule>
    <cfRule type="cellIs" dxfId="861" priority="255" stopIfTrue="1" operator="lessThan">
      <formula>-0.1</formula>
    </cfRule>
    <cfRule type="cellIs" dxfId="860" priority="256" stopIfTrue="1" operator="greaterThan">
      <formula>0.1</formula>
    </cfRule>
  </conditionalFormatting>
  <conditionalFormatting sqref="O62:O63">
    <cfRule type="cellIs" dxfId="859" priority="257" stopIfTrue="1" operator="between">
      <formula>0.1</formula>
      <formula>1</formula>
    </cfRule>
    <cfRule type="cellIs" dxfId="858" priority="258" stopIfTrue="1" operator="between">
      <formula>-1</formula>
      <formula>-0.1</formula>
    </cfRule>
  </conditionalFormatting>
  <conditionalFormatting sqref="O63:O67">
    <cfRule type="cellIs" dxfId="857" priority="403" stopIfTrue="1" operator="lessThan">
      <formula>-0.1</formula>
    </cfRule>
    <cfRule type="cellIs" dxfId="856" priority="404" stopIfTrue="1" operator="greaterThan">
      <formula>0.1</formula>
    </cfRule>
    <cfRule type="cellIs" dxfId="855" priority="405" stopIfTrue="1" operator="lessThan">
      <formula>-0.1</formula>
    </cfRule>
    <cfRule type="cellIs" dxfId="854" priority="406" stopIfTrue="1" operator="greaterThan">
      <formula>0.1</formula>
    </cfRule>
    <cfRule type="cellIs" dxfId="853" priority="407" stopIfTrue="1" operator="between">
      <formula>0.1</formula>
      <formula>1</formula>
    </cfRule>
    <cfRule type="cellIs" dxfId="852" priority="408" stopIfTrue="1" operator="between">
      <formula>-1</formula>
      <formula>-0.1</formula>
    </cfRule>
  </conditionalFormatting>
  <conditionalFormatting sqref="O64:O65">
    <cfRule type="cellIs" dxfId="851" priority="827" stopIfTrue="1" operator="lessThan">
      <formula>-0.1</formula>
    </cfRule>
    <cfRule type="cellIs" dxfId="850" priority="828" stopIfTrue="1" operator="greaterThan">
      <formula>0.1</formula>
    </cfRule>
    <cfRule type="cellIs" dxfId="849" priority="829" stopIfTrue="1" operator="lessThan">
      <formula>-0.1</formula>
    </cfRule>
    <cfRule type="cellIs" dxfId="848" priority="830" stopIfTrue="1" operator="greaterThan">
      <formula>0.1</formula>
    </cfRule>
    <cfRule type="cellIs" dxfId="847" priority="831" stopIfTrue="1" operator="between">
      <formula>0.1</formula>
      <formula>1</formula>
    </cfRule>
    <cfRule type="cellIs" dxfId="846" priority="832" stopIfTrue="1" operator="between">
      <formula>-1</formula>
      <formula>-0.1</formula>
    </cfRule>
  </conditionalFormatting>
  <conditionalFormatting sqref="O66:O67">
    <cfRule type="cellIs" dxfId="845" priority="391" stopIfTrue="1" operator="lessThan">
      <formula>-0.1</formula>
    </cfRule>
    <cfRule type="cellIs" dxfId="844" priority="392" stopIfTrue="1" operator="greaterThan">
      <formula>0.1</formula>
    </cfRule>
    <cfRule type="cellIs" dxfId="843" priority="393" stopIfTrue="1" operator="lessThan">
      <formula>-0.1</formula>
    </cfRule>
    <cfRule type="cellIs" dxfId="842" priority="394" stopIfTrue="1" operator="greaterThan">
      <formula>0.1</formula>
    </cfRule>
    <cfRule type="cellIs" dxfId="841" priority="395" stopIfTrue="1" operator="between">
      <formula>0.1</formula>
      <formula>1</formula>
    </cfRule>
    <cfRule type="cellIs" dxfId="840" priority="396" stopIfTrue="1" operator="between">
      <formula>-1</formula>
      <formula>-0.1</formula>
    </cfRule>
    <cfRule type="cellIs" dxfId="839" priority="397" stopIfTrue="1" operator="lessThan">
      <formula>-0.1</formula>
    </cfRule>
    <cfRule type="cellIs" dxfId="838" priority="398" stopIfTrue="1" operator="greaterThan">
      <formula>0.1</formula>
    </cfRule>
    <cfRule type="cellIs" dxfId="837" priority="399" stopIfTrue="1" operator="lessThan">
      <formula>-0.1</formula>
    </cfRule>
    <cfRule type="cellIs" dxfId="836" priority="400" stopIfTrue="1" operator="greaterThan">
      <formula>0.1</formula>
    </cfRule>
    <cfRule type="cellIs" dxfId="835" priority="401" stopIfTrue="1" operator="between">
      <formula>0.1</formula>
      <formula>1</formula>
    </cfRule>
    <cfRule type="cellIs" dxfId="834" priority="402" stopIfTrue="1" operator="between">
      <formula>-1</formula>
      <formula>-0.1</formula>
    </cfRule>
  </conditionalFormatting>
  <conditionalFormatting sqref="O68 O64:O65 O4:O5 O19:O20 O81:O82">
    <cfRule type="cellIs" dxfId="833" priority="853" stopIfTrue="1" operator="lessThan">
      <formula>-0.1</formula>
    </cfRule>
  </conditionalFormatting>
  <conditionalFormatting sqref="O68">
    <cfRule type="cellIs" dxfId="832" priority="833" stopIfTrue="1" operator="lessThan">
      <formula>-0.1</formula>
    </cfRule>
    <cfRule type="cellIs" dxfId="831" priority="834" stopIfTrue="1" operator="greaterThan">
      <formula>0.1</formula>
    </cfRule>
    <cfRule type="cellIs" dxfId="830" priority="835" stopIfTrue="1" operator="lessThan">
      <formula>-0.1</formula>
    </cfRule>
    <cfRule type="cellIs" dxfId="829" priority="836" stopIfTrue="1" operator="greaterThan">
      <formula>0.1</formula>
    </cfRule>
    <cfRule type="cellIs" dxfId="828" priority="837" stopIfTrue="1" operator="between">
      <formula>0.1</formula>
      <formula>1</formula>
    </cfRule>
    <cfRule type="cellIs" dxfId="827" priority="838" stopIfTrue="1" operator="between">
      <formula>-1</formula>
      <formula>-0.1</formula>
    </cfRule>
  </conditionalFormatting>
  <conditionalFormatting sqref="O68:O69 O71">
    <cfRule type="cellIs" dxfId="826" priority="443" stopIfTrue="1" operator="lessThan">
      <formula>-0.1</formula>
    </cfRule>
    <cfRule type="cellIs" dxfId="825" priority="444" stopIfTrue="1" operator="greaterThan">
      <formula>0.1</formula>
    </cfRule>
    <cfRule type="cellIs" dxfId="824" priority="445" stopIfTrue="1" operator="lessThan">
      <formula>-0.1</formula>
    </cfRule>
    <cfRule type="cellIs" dxfId="823" priority="446" stopIfTrue="1" operator="greaterThan">
      <formula>0.1</formula>
    </cfRule>
    <cfRule type="cellIs" dxfId="822" priority="447" stopIfTrue="1" operator="between">
      <formula>0.1</formula>
      <formula>1</formula>
    </cfRule>
    <cfRule type="cellIs" dxfId="821" priority="448" stopIfTrue="1" operator="between">
      <formula>-1</formula>
      <formula>-0.1</formula>
    </cfRule>
  </conditionalFormatting>
  <conditionalFormatting sqref="O69 O71">
    <cfRule type="cellIs" dxfId="820" priority="437" stopIfTrue="1" operator="lessThan">
      <formula>-0.1</formula>
    </cfRule>
    <cfRule type="cellIs" dxfId="819" priority="438" stopIfTrue="1" operator="greaterThan">
      <formula>0.1</formula>
    </cfRule>
    <cfRule type="cellIs" dxfId="818" priority="439" stopIfTrue="1" operator="lessThan">
      <formula>-0.1</formula>
    </cfRule>
    <cfRule type="cellIs" dxfId="817" priority="440" stopIfTrue="1" operator="greaterThan">
      <formula>0.1</formula>
    </cfRule>
    <cfRule type="cellIs" dxfId="816" priority="441" stopIfTrue="1" operator="between">
      <formula>0.1</formula>
      <formula>1</formula>
    </cfRule>
    <cfRule type="cellIs" dxfId="815" priority="442" stopIfTrue="1" operator="between">
      <formula>-1</formula>
      <formula>-0.1</formula>
    </cfRule>
  </conditionalFormatting>
  <conditionalFormatting sqref="O69:O71">
    <cfRule type="cellIs" dxfId="814" priority="213" stopIfTrue="1" operator="lessThan">
      <formula>-0.1</formula>
    </cfRule>
    <cfRule type="cellIs" dxfId="813" priority="214" stopIfTrue="1" operator="greaterThan">
      <formula>0.1</formula>
    </cfRule>
    <cfRule type="cellIs" dxfId="812" priority="215" stopIfTrue="1" operator="lessThan">
      <formula>-0.1</formula>
    </cfRule>
    <cfRule type="cellIs" dxfId="811" priority="216" stopIfTrue="1" operator="greaterThan">
      <formula>0.1</formula>
    </cfRule>
    <cfRule type="cellIs" dxfId="810" priority="217" stopIfTrue="1" operator="between">
      <formula>0.1</formula>
      <formula>1</formula>
    </cfRule>
    <cfRule type="cellIs" dxfId="809" priority="218" stopIfTrue="1" operator="between">
      <formula>-1</formula>
      <formula>-0.1</formula>
    </cfRule>
  </conditionalFormatting>
  <conditionalFormatting sqref="O70">
    <cfRule type="cellIs" dxfId="808" priority="201" stopIfTrue="1" operator="lessThan">
      <formula>-0.1</formula>
    </cfRule>
    <cfRule type="cellIs" dxfId="807" priority="202" stopIfTrue="1" operator="greaterThan">
      <formula>0.1</formula>
    </cfRule>
    <cfRule type="cellIs" dxfId="806" priority="203" stopIfTrue="1" operator="lessThan">
      <formula>-0.1</formula>
    </cfRule>
    <cfRule type="cellIs" dxfId="805" priority="204" stopIfTrue="1" operator="greaterThan">
      <formula>0.1</formula>
    </cfRule>
    <cfRule type="cellIs" dxfId="804" priority="205" stopIfTrue="1" operator="between">
      <formula>0.1</formula>
      <formula>1</formula>
    </cfRule>
    <cfRule type="cellIs" dxfId="803" priority="206" stopIfTrue="1" operator="between">
      <formula>-1</formula>
      <formula>-0.1</formula>
    </cfRule>
    <cfRule type="cellIs" dxfId="802" priority="207" stopIfTrue="1" operator="lessThan">
      <formula>-0.1</formula>
    </cfRule>
    <cfRule type="cellIs" dxfId="801" priority="208" stopIfTrue="1" operator="greaterThan">
      <formula>0.1</formula>
    </cfRule>
    <cfRule type="cellIs" dxfId="800" priority="209" stopIfTrue="1" operator="lessThan">
      <formula>-0.1</formula>
    </cfRule>
    <cfRule type="cellIs" dxfId="799" priority="210" stopIfTrue="1" operator="greaterThan">
      <formula>0.1</formula>
    </cfRule>
    <cfRule type="cellIs" dxfId="798" priority="211" stopIfTrue="1" operator="between">
      <formula>0.1</formula>
      <formula>1</formula>
    </cfRule>
    <cfRule type="cellIs" dxfId="797" priority="212" stopIfTrue="1" operator="between">
      <formula>-1</formula>
      <formula>-0.1</formula>
    </cfRule>
  </conditionalFormatting>
  <conditionalFormatting sqref="O72">
    <cfRule type="cellIs" dxfId="796" priority="815" stopIfTrue="1" operator="lessThan">
      <formula>-0.1</formula>
    </cfRule>
    <cfRule type="cellIs" dxfId="795" priority="816" stopIfTrue="1" operator="greaterThan">
      <formula>0.1</formula>
    </cfRule>
    <cfRule type="cellIs" dxfId="794" priority="817" stopIfTrue="1" operator="lessThan">
      <formula>-0.1</formula>
    </cfRule>
    <cfRule type="cellIs" dxfId="793" priority="818" stopIfTrue="1" operator="greaterThan">
      <formula>0.1</formula>
    </cfRule>
    <cfRule type="cellIs" dxfId="792" priority="819" stopIfTrue="1" operator="between">
      <formula>0.1</formula>
      <formula>1</formula>
    </cfRule>
    <cfRule type="cellIs" dxfId="791" priority="820" stopIfTrue="1" operator="between">
      <formula>-1</formula>
      <formula>-0.1</formula>
    </cfRule>
  </conditionalFormatting>
  <conditionalFormatting sqref="O72:O74">
    <cfRule type="cellIs" dxfId="790" priority="765" stopIfTrue="1" operator="between">
      <formula>0.1</formula>
      <formula>1</formula>
    </cfRule>
    <cfRule type="cellIs" dxfId="789" priority="766" stopIfTrue="1" operator="between">
      <formula>-1</formula>
      <formula>-0.1</formula>
    </cfRule>
  </conditionalFormatting>
  <conditionalFormatting sqref="O73">
    <cfRule type="cellIs" dxfId="788" priority="759" stopIfTrue="1" operator="between">
      <formula>0.1</formula>
      <formula>1</formula>
    </cfRule>
    <cfRule type="cellIs" dxfId="787" priority="760" stopIfTrue="1" operator="between">
      <formula>-1</formula>
      <formula>-0.1</formula>
    </cfRule>
    <cfRule type="cellIs" dxfId="786" priority="761" stopIfTrue="1" operator="lessThan">
      <formula>-0.1</formula>
    </cfRule>
    <cfRule type="cellIs" dxfId="785" priority="762" stopIfTrue="1" operator="greaterThan">
      <formula>0.1</formula>
    </cfRule>
    <cfRule type="cellIs" dxfId="784" priority="763" stopIfTrue="1" operator="lessThan">
      <formula>-0.1</formula>
    </cfRule>
    <cfRule type="cellIs" dxfId="783" priority="764" stopIfTrue="1" operator="greaterThan">
      <formula>0.1</formula>
    </cfRule>
  </conditionalFormatting>
  <conditionalFormatting sqref="O76">
    <cfRule type="cellIs" dxfId="782" priority="751" stopIfTrue="1" operator="between">
      <formula>0.1</formula>
      <formula>1</formula>
    </cfRule>
    <cfRule type="cellIs" dxfId="781" priority="752" stopIfTrue="1" operator="between">
      <formula>-1</formula>
      <formula>-0.1</formula>
    </cfRule>
    <cfRule type="cellIs" dxfId="780" priority="753" stopIfTrue="1" operator="lessThan">
      <formula>-0.1</formula>
    </cfRule>
    <cfRule type="cellIs" dxfId="779" priority="754" stopIfTrue="1" operator="greaterThan">
      <formula>0.1</formula>
    </cfRule>
    <cfRule type="cellIs" dxfId="778" priority="755" stopIfTrue="1" operator="lessThan">
      <formula>-0.1</formula>
    </cfRule>
    <cfRule type="cellIs" dxfId="777" priority="756" stopIfTrue="1" operator="greaterThan">
      <formula>0.1</formula>
    </cfRule>
  </conditionalFormatting>
  <conditionalFormatting sqref="O76:O80">
    <cfRule type="cellIs" dxfId="776" priority="757" stopIfTrue="1" operator="between">
      <formula>0.1</formula>
      <formula>1</formula>
    </cfRule>
    <cfRule type="cellIs" dxfId="775" priority="758" stopIfTrue="1" operator="between">
      <formula>-1</formula>
      <formula>-0.1</formula>
    </cfRule>
  </conditionalFormatting>
  <conditionalFormatting sqref="O81:O82 O84:O86">
    <cfRule type="cellIs" dxfId="774" priority="857" stopIfTrue="1" operator="lessThan">
      <formula>-0.1</formula>
    </cfRule>
    <cfRule type="cellIs" dxfId="773" priority="858" stopIfTrue="1" operator="greaterThan">
      <formula>0.1</formula>
    </cfRule>
  </conditionalFormatting>
  <conditionalFormatting sqref="S2">
    <cfRule type="cellIs" dxfId="772" priority="15" stopIfTrue="1" operator="between">
      <formula>0.2</formula>
      <formula>1</formula>
    </cfRule>
    <cfRule type="cellIs" dxfId="771" priority="16" stopIfTrue="1" operator="between">
      <formula>-1</formula>
      <formula>-0.2</formula>
    </cfRule>
    <cfRule type="cellIs" dxfId="770" priority="19" stopIfTrue="1" operator="between">
      <formula>0.2</formula>
      <formula>1</formula>
    </cfRule>
    <cfRule type="cellIs" dxfId="769" priority="20" stopIfTrue="1" operator="between">
      <formula>-1</formula>
      <formula>-0.2</formula>
    </cfRule>
  </conditionalFormatting>
  <conditionalFormatting sqref="S3">
    <cfRule type="cellIs" dxfId="768" priority="874" stopIfTrue="1" operator="lessThan">
      <formula>-0.2</formula>
    </cfRule>
    <cfRule type="cellIs" dxfId="767" priority="875" stopIfTrue="1" operator="greaterThan">
      <formula>0.2</formula>
    </cfRule>
  </conditionalFormatting>
  <conditionalFormatting sqref="S4:S5 S13:S16 S51:S52 S64:S65 S68 S72">
    <cfRule type="cellIs" dxfId="766" priority="1055" stopIfTrue="1" operator="between">
      <formula>-1</formula>
      <formula>-0.2</formula>
    </cfRule>
  </conditionalFormatting>
  <conditionalFormatting sqref="S6">
    <cfRule type="cellIs" dxfId="765" priority="864" stopIfTrue="1" operator="lessThan">
      <formula>-0.2</formula>
    </cfRule>
    <cfRule type="cellIs" dxfId="764" priority="865" stopIfTrue="1" operator="greaterThan">
      <formula>0.2</formula>
    </cfRule>
  </conditionalFormatting>
  <conditionalFormatting sqref="S7:S11">
    <cfRule type="cellIs" dxfId="763" priority="73" stopIfTrue="1" operator="between">
      <formula>0.2</formula>
      <formula>1</formula>
    </cfRule>
    <cfRule type="cellIs" dxfId="762" priority="74" stopIfTrue="1" operator="between">
      <formula>-1</formula>
      <formula>-0.2</formula>
    </cfRule>
  </conditionalFormatting>
  <conditionalFormatting sqref="S12">
    <cfRule type="cellIs" dxfId="761" priority="878" stopIfTrue="1" operator="lessThan">
      <formula>-0.2</formula>
    </cfRule>
    <cfRule type="cellIs" dxfId="760" priority="879" stopIfTrue="1" operator="greaterThan">
      <formula>0.2</formula>
    </cfRule>
  </conditionalFormatting>
  <conditionalFormatting sqref="S16:S17">
    <cfRule type="cellIs" dxfId="759" priority="43" stopIfTrue="1" operator="between">
      <formula>0.2</formula>
      <formula>1</formula>
    </cfRule>
    <cfRule type="cellIs" dxfId="758" priority="44" stopIfTrue="1" operator="between">
      <formula>-1</formula>
      <formula>-0.2</formula>
    </cfRule>
  </conditionalFormatting>
  <conditionalFormatting sqref="S17">
    <cfRule type="cellIs" dxfId="757" priority="39" stopIfTrue="1" operator="between">
      <formula>0.2</formula>
      <formula>1</formula>
    </cfRule>
    <cfRule type="cellIs" dxfId="756" priority="40" stopIfTrue="1" operator="between">
      <formula>-1</formula>
      <formula>-0.2</formula>
    </cfRule>
  </conditionalFormatting>
  <conditionalFormatting sqref="S18">
    <cfRule type="cellIs" dxfId="755" priority="882" stopIfTrue="1" operator="lessThan">
      <formula>-0.2</formula>
    </cfRule>
    <cfRule type="cellIs" dxfId="754" priority="883" stopIfTrue="1" operator="greaterThan">
      <formula>0.2</formula>
    </cfRule>
  </conditionalFormatting>
  <conditionalFormatting sqref="S21">
    <cfRule type="cellIs" dxfId="753" priority="886" stopIfTrue="1" operator="lessThan">
      <formula>-0.2</formula>
    </cfRule>
    <cfRule type="cellIs" dxfId="752" priority="887" stopIfTrue="1" operator="greaterThan">
      <formula>0.2</formula>
    </cfRule>
  </conditionalFormatting>
  <conditionalFormatting sqref="S24">
    <cfRule type="cellIs" dxfId="751" priority="671" stopIfTrue="1" operator="lessThan">
      <formula>-0.2</formula>
    </cfRule>
    <cfRule type="cellIs" dxfId="750" priority="672" stopIfTrue="1" operator="greaterThan">
      <formula>0.2</formula>
    </cfRule>
  </conditionalFormatting>
  <conditionalFormatting sqref="S28">
    <cfRule type="cellIs" dxfId="749" priority="890" stopIfTrue="1" operator="lessThan">
      <formula>-0.2</formula>
    </cfRule>
    <cfRule type="cellIs" dxfId="748" priority="891" stopIfTrue="1" operator="greaterThan">
      <formula>0.2</formula>
    </cfRule>
  </conditionalFormatting>
  <conditionalFormatting sqref="S32">
    <cfRule type="cellIs" dxfId="747" priority="894" stopIfTrue="1" operator="lessThan">
      <formula>-0.2</formula>
    </cfRule>
    <cfRule type="cellIs" dxfId="746" priority="895" stopIfTrue="1" operator="greaterThan">
      <formula>0.2</formula>
    </cfRule>
  </conditionalFormatting>
  <conditionalFormatting sqref="S36:S37">
    <cfRule type="cellIs" dxfId="745" priority="67" stopIfTrue="1" operator="between">
      <formula>0.2</formula>
      <formula>1</formula>
    </cfRule>
    <cfRule type="cellIs" dxfId="744" priority="68" stopIfTrue="1" operator="between">
      <formula>-1</formula>
      <formula>-0.2</formula>
    </cfRule>
  </conditionalFormatting>
  <conditionalFormatting sqref="S37">
    <cfRule type="cellIs" dxfId="743" priority="63" stopIfTrue="1" operator="between">
      <formula>0.2</formula>
      <formula>1</formula>
    </cfRule>
    <cfRule type="cellIs" dxfId="742" priority="64" stopIfTrue="1" operator="between">
      <formula>-1</formula>
      <formula>-0.2</formula>
    </cfRule>
  </conditionalFormatting>
  <conditionalFormatting sqref="S44:S45">
    <cfRule type="cellIs" dxfId="741" priority="373" stopIfTrue="1" operator="between">
      <formula>0.2</formula>
      <formula>1</formula>
    </cfRule>
    <cfRule type="cellIs" dxfId="740" priority="374" stopIfTrue="1" operator="between">
      <formula>-1</formula>
      <formula>-0.2</formula>
    </cfRule>
  </conditionalFormatting>
  <conditionalFormatting sqref="S46:S49">
    <cfRule type="cellIs" dxfId="739" priority="642" stopIfTrue="1" operator="between">
      <formula>0.2</formula>
      <formula>1</formula>
    </cfRule>
    <cfRule type="cellIs" dxfId="738" priority="643" stopIfTrue="1" operator="between">
      <formula>-1</formula>
      <formula>-0.2</formula>
    </cfRule>
  </conditionalFormatting>
  <conditionalFormatting sqref="S48">
    <cfRule type="cellIs" dxfId="737" priority="632" stopIfTrue="1" operator="lessThan">
      <formula>-0.2</formula>
    </cfRule>
    <cfRule type="cellIs" dxfId="736" priority="633" stopIfTrue="1" operator="greaterThan">
      <formula>0.2</formula>
    </cfRule>
  </conditionalFormatting>
  <conditionalFormatting sqref="S49">
    <cfRule type="cellIs" dxfId="735" priority="648" stopIfTrue="1" operator="between">
      <formula>0.2</formula>
      <formula>1</formula>
    </cfRule>
    <cfRule type="cellIs" dxfId="734" priority="649" stopIfTrue="1" operator="between">
      <formula>-1</formula>
      <formula>-0.2</formula>
    </cfRule>
    <cfRule type="cellIs" dxfId="733" priority="658" stopIfTrue="1" operator="between">
      <formula>0.2</formula>
      <formula>1</formula>
    </cfRule>
    <cfRule type="cellIs" dxfId="732" priority="659" stopIfTrue="1" operator="between">
      <formula>-1</formula>
      <formula>-0.2</formula>
    </cfRule>
  </conditionalFormatting>
  <conditionalFormatting sqref="S50">
    <cfRule type="cellIs" dxfId="731" priority="910" stopIfTrue="1" operator="lessThan">
      <formula>-0.2</formula>
    </cfRule>
    <cfRule type="cellIs" dxfId="730" priority="911" stopIfTrue="1" operator="greaterThan">
      <formula>0.2</formula>
    </cfRule>
  </conditionalFormatting>
  <conditionalFormatting sqref="S50:S51">
    <cfRule type="cellIs" dxfId="729" priority="926" stopIfTrue="1" operator="between">
      <formula>0.2</formula>
      <formula>1</formula>
    </cfRule>
    <cfRule type="cellIs" dxfId="728" priority="927" stopIfTrue="1" operator="between">
      <formula>-1</formula>
      <formula>-0.2</formula>
    </cfRule>
  </conditionalFormatting>
  <conditionalFormatting sqref="S53">
    <cfRule type="cellIs" dxfId="727" priority="343" stopIfTrue="1" operator="between">
      <formula>0.2</formula>
      <formula>1</formula>
    </cfRule>
    <cfRule type="cellIs" dxfId="726" priority="344" stopIfTrue="1" operator="between">
      <formula>-1</formula>
      <formula>-0.2</formula>
    </cfRule>
  </conditionalFormatting>
  <conditionalFormatting sqref="S53:S56">
    <cfRule type="cellIs" dxfId="725" priority="156" stopIfTrue="1" operator="between">
      <formula>0.2</formula>
      <formula>1</formula>
    </cfRule>
    <cfRule type="cellIs" dxfId="724" priority="157" stopIfTrue="1" operator="between">
      <formula>-1</formula>
      <formula>-0.2</formula>
    </cfRule>
  </conditionalFormatting>
  <conditionalFormatting sqref="S57:S63">
    <cfRule type="cellIs" dxfId="723" priority="271" stopIfTrue="1" operator="between">
      <formula>0.2</formula>
      <formula>1</formula>
    </cfRule>
    <cfRule type="cellIs" dxfId="722" priority="272" stopIfTrue="1" operator="between">
      <formula>-1</formula>
      <formula>-0.2</formula>
    </cfRule>
  </conditionalFormatting>
  <conditionalFormatting sqref="S62">
    <cfRule type="cellIs" dxfId="721" priority="261" stopIfTrue="1" operator="between">
      <formula>0.2</formula>
      <formula>1</formula>
    </cfRule>
    <cfRule type="cellIs" dxfId="720" priority="262" stopIfTrue="1" operator="between">
      <formula>-1</formula>
      <formula>-0.2</formula>
    </cfRule>
    <cfRule type="cellIs" dxfId="719" priority="265" stopIfTrue="1" operator="between">
      <formula>0.2</formula>
      <formula>1</formula>
    </cfRule>
    <cfRule type="cellIs" dxfId="718" priority="266" stopIfTrue="1" operator="between">
      <formula>-1</formula>
      <formula>-0.2</formula>
    </cfRule>
  </conditionalFormatting>
  <conditionalFormatting sqref="S63:S69">
    <cfRule type="cellIs" dxfId="717" priority="423" stopIfTrue="1" operator="between">
      <formula>0.2</formula>
      <formula>1</formula>
    </cfRule>
    <cfRule type="cellIs" dxfId="716" priority="424" stopIfTrue="1" operator="between">
      <formula>-1</formula>
      <formula>-0.2</formula>
    </cfRule>
  </conditionalFormatting>
  <conditionalFormatting sqref="S66:S67">
    <cfRule type="cellIs" dxfId="715" priority="411" stopIfTrue="1" operator="between">
      <formula>0.2</formula>
      <formula>1</formula>
    </cfRule>
    <cfRule type="cellIs" dxfId="714" priority="412" stopIfTrue="1" operator="between">
      <formula>-1</formula>
      <formula>-0.2</formula>
    </cfRule>
  </conditionalFormatting>
  <conditionalFormatting sqref="S69:S71">
    <cfRule type="cellIs" dxfId="713" priority="233" stopIfTrue="1" operator="between">
      <formula>0.2</formula>
      <formula>1</formula>
    </cfRule>
    <cfRule type="cellIs" dxfId="712" priority="234" stopIfTrue="1" operator="between">
      <formula>-1</formula>
      <formula>-0.2</formula>
    </cfRule>
  </conditionalFormatting>
  <conditionalFormatting sqref="S70">
    <cfRule type="cellIs" dxfId="711" priority="221" stopIfTrue="1" operator="between">
      <formula>0.2</formula>
      <formula>1</formula>
    </cfRule>
    <cfRule type="cellIs" dxfId="710" priority="222" stopIfTrue="1" operator="between">
      <formula>-1</formula>
      <formula>-0.2</formula>
    </cfRule>
  </conditionalFormatting>
  <conditionalFormatting sqref="S71">
    <cfRule type="cellIs" dxfId="709" priority="463" stopIfTrue="1" operator="between">
      <formula>0.2</formula>
      <formula>1</formula>
    </cfRule>
    <cfRule type="cellIs" dxfId="708" priority="464" stopIfTrue="1" operator="between">
      <formula>-1</formula>
      <formula>-0.2</formula>
    </cfRule>
  </conditionalFormatting>
  <conditionalFormatting sqref="S72 S51:S52 S64:S65 S68 S13:S16 S4:S5">
    <cfRule type="cellIs" dxfId="707" priority="1054" stopIfTrue="1" operator="between">
      <formula>0.2</formula>
      <formula>1</formula>
    </cfRule>
  </conditionalFormatting>
  <conditionalFormatting sqref="S72:S73">
    <cfRule type="cellIs" dxfId="706" priority="956" stopIfTrue="1" operator="between">
      <formula>0.2</formula>
      <formula>1</formula>
    </cfRule>
    <cfRule type="cellIs" dxfId="705" priority="957" stopIfTrue="1" operator="between">
      <formula>-1</formula>
      <formula>-0.2</formula>
    </cfRule>
  </conditionalFormatting>
  <conditionalFormatting sqref="S73">
    <cfRule type="cellIs" dxfId="704" priority="952" stopIfTrue="1" operator="between">
      <formula>0.2</formula>
      <formula>1</formula>
    </cfRule>
    <cfRule type="cellIs" dxfId="703" priority="953" stopIfTrue="1" operator="between">
      <formula>-1</formula>
      <formula>-0.2</formula>
    </cfRule>
  </conditionalFormatting>
  <conditionalFormatting sqref="S76">
    <cfRule type="cellIs" dxfId="702" priority="944" stopIfTrue="1" operator="between">
      <formula>0.2</formula>
      <formula>1</formula>
    </cfRule>
    <cfRule type="cellIs" dxfId="701" priority="945" stopIfTrue="1" operator="between">
      <formula>-1</formula>
      <formula>-0.2</formula>
    </cfRule>
    <cfRule type="cellIs" dxfId="700" priority="948" stopIfTrue="1" operator="between">
      <formula>0.2</formula>
      <formula>1</formula>
    </cfRule>
    <cfRule type="cellIs" dxfId="699" priority="949" stopIfTrue="1" operator="between">
      <formula>-1</formula>
      <formula>-0.2</formula>
    </cfRule>
  </conditionalFormatting>
  <conditionalFormatting sqref="S77">
    <cfRule type="cellIs" dxfId="698" priority="994" stopIfTrue="1" operator="lessThan">
      <formula>-0.2</formula>
    </cfRule>
    <cfRule type="cellIs" dxfId="697" priority="995" stopIfTrue="1" operator="greaterThan">
      <formula>0.2</formula>
    </cfRule>
  </conditionalFormatting>
  <conditionalFormatting sqref="S80">
    <cfRule type="cellIs" dxfId="696" priority="990" stopIfTrue="1" operator="lessThan">
      <formula>-0.2</formula>
    </cfRule>
    <cfRule type="cellIs" dxfId="695" priority="991" stopIfTrue="1" operator="greaterThan">
      <formula>0.2</formula>
    </cfRule>
  </conditionalFormatting>
  <conditionalFormatting sqref="S83">
    <cfRule type="cellIs" dxfId="694" priority="986" stopIfTrue="1" operator="lessThan">
      <formula>-0.2</formula>
    </cfRule>
    <cfRule type="cellIs" dxfId="693" priority="987" stopIfTrue="1" operator="greaterThan">
      <formula>0.2</formula>
    </cfRule>
  </conditionalFormatting>
  <conditionalFormatting sqref="S86">
    <cfRule type="cellIs" dxfId="692" priority="1048" stopIfTrue="1" operator="between">
      <formula>0.2</formula>
      <formula>1</formula>
    </cfRule>
    <cfRule type="cellIs" dxfId="691" priority="1049" stopIfTrue="1" operator="between">
      <formula>-1</formula>
      <formula>-0.2</formula>
    </cfRule>
  </conditionalFormatting>
  <conditionalFormatting sqref="S88 S90">
    <cfRule type="cellIs" dxfId="690" priority="1052" stopIfTrue="1" operator="between">
      <formula>0.2</formula>
      <formula>1</formula>
    </cfRule>
    <cfRule type="cellIs" dxfId="689" priority="1053" stopIfTrue="1" operator="between">
      <formula>-1</formula>
      <formula>-0.2</formula>
    </cfRule>
  </conditionalFormatting>
  <conditionalFormatting sqref="S38:T38">
    <cfRule type="cellIs" dxfId="688" priority="898" stopIfTrue="1" operator="lessThan">
      <formula>-0.2</formula>
    </cfRule>
    <cfRule type="cellIs" dxfId="687" priority="899" stopIfTrue="1" operator="greaterThan">
      <formula>0.2</formula>
    </cfRule>
  </conditionalFormatting>
  <conditionalFormatting sqref="S43:T43">
    <cfRule type="cellIs" dxfId="686" priority="902" stopIfTrue="1" operator="lessThan">
      <formula>-0.2</formula>
    </cfRule>
    <cfRule type="cellIs" dxfId="685" priority="903" stopIfTrue="1" operator="greaterThan">
      <formula>0.2</formula>
    </cfRule>
  </conditionalFormatting>
  <conditionalFormatting sqref="T25:T37 F37">
    <cfRule type="cellIs" dxfId="684" priority="71" stopIfTrue="1" operator="lessThan">
      <formula>-0.2</formula>
    </cfRule>
    <cfRule type="cellIs" dxfId="683" priority="72" stopIfTrue="1" operator="greaterThan">
      <formula>0.2</formula>
    </cfRule>
  </conditionalFormatting>
  <conditionalFormatting sqref="T39:T42">
    <cfRule type="cellIs" dxfId="682" priority="179" stopIfTrue="1" operator="lessThan">
      <formula>-0.2</formula>
    </cfRule>
    <cfRule type="cellIs" dxfId="681" priority="180" stopIfTrue="1" operator="greaterThan">
      <formula>0.2</formula>
    </cfRule>
  </conditionalFormatting>
  <conditionalFormatting sqref="T44:T45">
    <cfRule type="cellIs" dxfId="680" priority="367" stopIfTrue="1" operator="lessThan">
      <formula>-0.2</formula>
    </cfRule>
    <cfRule type="cellIs" dxfId="679" priority="368" stopIfTrue="1" operator="greaterThan">
      <formula>0.2</formula>
    </cfRule>
  </conditionalFormatting>
  <conditionalFormatting sqref="T48:T49">
    <cfRule type="cellIs" dxfId="678" priority="638" stopIfTrue="1" operator="lessThan">
      <formula>-0.2</formula>
    </cfRule>
    <cfRule type="cellIs" dxfId="677" priority="639" stopIfTrue="1" operator="greaterThan">
      <formula>0.2</formula>
    </cfRule>
  </conditionalFormatting>
  <conditionalFormatting sqref="T49:T51">
    <cfRule type="cellIs" dxfId="676" priority="654" stopIfTrue="1" operator="lessThan">
      <formula>-0.2</formula>
    </cfRule>
    <cfRule type="cellIs" dxfId="675" priority="655" stopIfTrue="1" operator="greaterThan">
      <formula>0.2</formula>
    </cfRule>
  </conditionalFormatting>
  <conditionalFormatting sqref="T51">
    <cfRule type="cellIs" dxfId="674" priority="1008" stopIfTrue="1" operator="lessThan">
      <formula>-0.2</formula>
    </cfRule>
    <cfRule type="cellIs" dxfId="673" priority="1009" stopIfTrue="1" operator="greaterThan">
      <formula>0.2</formula>
    </cfRule>
  </conditionalFormatting>
  <conditionalFormatting sqref="T54:T56">
    <cfRule type="cellIs" dxfId="672" priority="150" stopIfTrue="1" operator="lessThan">
      <formula>-0.2</formula>
    </cfRule>
    <cfRule type="cellIs" dxfId="671" priority="151" stopIfTrue="1" operator="greaterThan">
      <formula>0.2</formula>
    </cfRule>
  </conditionalFormatting>
  <conditionalFormatting sqref="T64:T69 F66:F67">
    <cfRule type="cellIs" dxfId="670" priority="422" stopIfTrue="1" operator="greaterThan">
      <formula>0.2</formula>
    </cfRule>
  </conditionalFormatting>
  <conditionalFormatting sqref="T66:T67">
    <cfRule type="cellIs" dxfId="669" priority="417" stopIfTrue="1" operator="lessThan">
      <formula>-0.2</formula>
    </cfRule>
    <cfRule type="cellIs" dxfId="668" priority="418" stopIfTrue="1" operator="greaterThan">
      <formula>0.2</formula>
    </cfRule>
  </conditionalFormatting>
  <conditionalFormatting sqref="T69:T71 F70">
    <cfRule type="cellIs" dxfId="667" priority="232" stopIfTrue="1" operator="greaterThan">
      <formula>0.2</formula>
    </cfRule>
  </conditionalFormatting>
  <conditionalFormatting sqref="T70">
    <cfRule type="cellIs" dxfId="666" priority="227" stopIfTrue="1" operator="lessThan">
      <formula>-0.2</formula>
    </cfRule>
    <cfRule type="cellIs" dxfId="665" priority="228" stopIfTrue="1" operator="greaterThan">
      <formula>0.2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tabSelected="1" zoomScale="82" zoomScaleNormal="82" workbookViewId="0">
      <selection activeCell="B34" sqref="B34"/>
    </sheetView>
  </sheetViews>
  <sheetFormatPr baseColWidth="10" defaultColWidth="11.28515625" defaultRowHeight="18" customHeight="1" outlineLevelRow="1" outlineLevelCol="1" x14ac:dyDescent="0.25"/>
  <cols>
    <col min="1" max="1" width="80.42578125" style="250" customWidth="1"/>
    <col min="2" max="2" width="22" style="229" customWidth="1"/>
    <col min="3" max="3" width="20.42578125" style="229" customWidth="1" outlineLevel="1"/>
    <col min="4" max="4" width="20.28515625" style="229" customWidth="1" outlineLevel="1"/>
    <col min="5" max="5" width="19.7109375" style="229" customWidth="1" outlineLevel="1"/>
    <col min="6" max="6" width="20.42578125" style="229" customWidth="1" outlineLevel="1"/>
    <col min="7" max="7" width="2.140625" style="229" customWidth="1"/>
    <col min="8" max="8" width="21.140625" style="229" customWidth="1"/>
    <col min="9" max="9" width="19.28515625" style="233" customWidth="1" outlineLevel="1"/>
    <col min="10" max="10" width="20.85546875" style="234" customWidth="1" outlineLevel="1"/>
    <col min="11" max="11" width="1.85546875" style="229" customWidth="1"/>
    <col min="12" max="12" width="20.42578125" style="229" customWidth="1"/>
    <col min="13" max="13" width="18.28515625" style="229" customWidth="1" outlineLevel="1"/>
    <col min="14" max="14" width="17.85546875" style="242" customWidth="1" outlineLevel="1"/>
    <col min="15" max="15" width="19.7109375" style="229" customWidth="1" outlineLevel="1"/>
    <col min="16" max="16" width="3" style="233" customWidth="1"/>
    <col min="17" max="17" width="20.7109375" style="242" customWidth="1"/>
    <col min="18" max="18" width="20.7109375" style="243" customWidth="1" outlineLevel="1"/>
    <col min="19" max="19" width="20.7109375" style="244" customWidth="1" outlineLevel="1"/>
    <col min="20" max="20" width="3" style="245" customWidth="1"/>
    <col min="21" max="21" width="25.28515625" style="244" customWidth="1"/>
    <col min="22" max="22" width="3.7109375" style="229" customWidth="1"/>
    <col min="23" max="16384" width="11.28515625" style="229"/>
  </cols>
  <sheetData>
    <row r="1" spans="1:21" s="246" customFormat="1" ht="153.75" customHeight="1" thickBot="1" x14ac:dyDescent="0.3">
      <c r="A1" s="159" t="s">
        <v>153</v>
      </c>
      <c r="B1" s="36" t="s">
        <v>65</v>
      </c>
      <c r="C1" s="37" t="s">
        <v>154</v>
      </c>
      <c r="D1" s="38" t="s">
        <v>66</v>
      </c>
      <c r="E1" s="39" t="s">
        <v>67</v>
      </c>
      <c r="F1" s="160" t="s">
        <v>68</v>
      </c>
      <c r="G1" s="328"/>
      <c r="H1" s="36" t="s">
        <v>69</v>
      </c>
      <c r="I1" s="40" t="s">
        <v>70</v>
      </c>
      <c r="J1" s="39" t="s">
        <v>71</v>
      </c>
      <c r="K1" s="328"/>
      <c r="L1" s="36" t="s">
        <v>72</v>
      </c>
      <c r="M1" s="41" t="s">
        <v>73</v>
      </c>
      <c r="N1" s="40" t="s">
        <v>74</v>
      </c>
      <c r="O1" s="42" t="s">
        <v>75</v>
      </c>
      <c r="P1" s="328"/>
      <c r="Q1" s="43" t="s">
        <v>76</v>
      </c>
      <c r="R1" s="44" t="s">
        <v>77</v>
      </c>
      <c r="S1" s="38" t="s">
        <v>78</v>
      </c>
      <c r="T1" s="328"/>
      <c r="U1" s="161" t="s">
        <v>79</v>
      </c>
    </row>
    <row r="2" spans="1:21" ht="18" customHeight="1" thickBot="1" x14ac:dyDescent="0.3">
      <c r="A2" s="353" t="s">
        <v>80</v>
      </c>
      <c r="B2" s="162"/>
      <c r="C2" s="162"/>
      <c r="D2" s="163"/>
      <c r="E2" s="164"/>
      <c r="F2" s="164"/>
      <c r="G2" s="331"/>
      <c r="H2" s="165"/>
      <c r="I2" s="166"/>
      <c r="J2" s="164"/>
      <c r="K2" s="144"/>
      <c r="L2" s="167"/>
      <c r="M2" s="168"/>
      <c r="N2" s="168"/>
      <c r="O2" s="164"/>
      <c r="P2" s="144"/>
      <c r="Q2" s="167"/>
      <c r="R2" s="169"/>
      <c r="S2" s="168"/>
      <c r="T2" s="331"/>
      <c r="U2" s="220"/>
    </row>
    <row r="3" spans="1:21" ht="27" customHeight="1" outlineLevel="1" thickBot="1" x14ac:dyDescent="0.3">
      <c r="A3" s="354" t="s">
        <v>184</v>
      </c>
      <c r="B3" s="63"/>
      <c r="C3" s="170">
        <f>I3+M3+M4</f>
        <v>0</v>
      </c>
      <c r="D3" s="65">
        <f>+I3+N3+N4</f>
        <v>0</v>
      </c>
      <c r="E3" s="66" t="str">
        <f>IF(ISERROR(C3/B3-1),"-",C3/B3-1)</f>
        <v>-</v>
      </c>
      <c r="F3" s="66" t="str">
        <f>IF(ISERROR(D3/C3-1),"-",D3/C3-1)</f>
        <v>-</v>
      </c>
      <c r="G3" s="331"/>
      <c r="H3" s="63"/>
      <c r="I3" s="67"/>
      <c r="J3" s="66" t="str">
        <f>IF(ISERROR(I3/H3-1),"-",I3/H3-1)</f>
        <v>-</v>
      </c>
      <c r="K3" s="331"/>
      <c r="L3" s="68">
        <f>B3-H3</f>
        <v>0</v>
      </c>
      <c r="M3" s="69"/>
      <c r="N3" s="67"/>
      <c r="O3" s="70" t="str">
        <f>IF(ISERROR(N3/M3-1),"-",N3/M3-1)</f>
        <v>-</v>
      </c>
      <c r="P3" s="331"/>
      <c r="Q3" s="71" t="str">
        <f>IF(ISERROR(B3/$B$76),"-",B3/$B$76)</f>
        <v>-</v>
      </c>
      <c r="R3" s="72" t="str">
        <f>IF(ISERROR(C3/$C$76),"-",C3/$C$76)</f>
        <v>-</v>
      </c>
      <c r="S3" s="73" t="str">
        <f>IF(ISERROR(D3/$D$76),"-",D3/$D$76)</f>
        <v>-</v>
      </c>
      <c r="T3" s="331"/>
      <c r="U3" s="171"/>
    </row>
    <row r="4" spans="1:21" ht="40.5" customHeight="1" outlineLevel="1" thickBot="1" x14ac:dyDescent="0.3">
      <c r="A4" s="355" t="s">
        <v>185</v>
      </c>
      <c r="B4" s="324"/>
      <c r="C4" s="324"/>
      <c r="D4" s="325"/>
      <c r="E4" s="325"/>
      <c r="F4" s="325"/>
      <c r="G4" s="331"/>
      <c r="H4" s="325"/>
      <c r="I4" s="325"/>
      <c r="J4" s="325"/>
      <c r="K4" s="331"/>
      <c r="L4" s="325"/>
      <c r="M4" s="173">
        <f>B82</f>
        <v>0</v>
      </c>
      <c r="N4" s="67"/>
      <c r="O4" s="70" t="str">
        <f>IF(ISERROR(N4/M4-1),"-",N4/M4-1)</f>
        <v>-</v>
      </c>
      <c r="P4" s="331"/>
      <c r="Q4" s="172"/>
      <c r="R4" s="172"/>
      <c r="S4" s="172"/>
      <c r="T4" s="331"/>
      <c r="U4" s="171"/>
    </row>
    <row r="5" spans="1:21" ht="18" customHeight="1" outlineLevel="1" x14ac:dyDescent="0.25">
      <c r="A5" s="356" t="s">
        <v>81</v>
      </c>
      <c r="B5" s="257"/>
      <c r="C5" s="191"/>
      <c r="D5" s="191"/>
      <c r="E5" s="251"/>
      <c r="F5" s="251"/>
      <c r="G5" s="258"/>
      <c r="H5" s="252"/>
      <c r="I5" s="252"/>
      <c r="J5" s="251"/>
      <c r="K5" s="258"/>
      <c r="L5" s="253"/>
      <c r="M5" s="252"/>
      <c r="N5" s="252"/>
      <c r="O5" s="254"/>
      <c r="P5" s="258"/>
      <c r="Q5" s="251"/>
      <c r="R5" s="255"/>
      <c r="S5" s="251"/>
      <c r="T5" s="258"/>
      <c r="U5" s="357"/>
    </row>
    <row r="6" spans="1:21" ht="18" customHeight="1" outlineLevel="1" x14ac:dyDescent="0.25">
      <c r="A6" s="358" t="s">
        <v>186</v>
      </c>
      <c r="B6" s="190"/>
      <c r="C6" s="64">
        <f>+I6+M6</f>
        <v>0</v>
      </c>
      <c r="D6" s="65">
        <f>+I6+N6</f>
        <v>0</v>
      </c>
      <c r="E6" s="66" t="str">
        <f>IF(ISERROR(C6/B6-1),"-",C6/B6-1)</f>
        <v>-</v>
      </c>
      <c r="F6" s="66" t="str">
        <f t="shared" ref="F6:F67" si="0">IF(ISERROR(D6/C6-1),"-",D6/C6-1)</f>
        <v>-</v>
      </c>
      <c r="G6" s="256"/>
      <c r="H6" s="63"/>
      <c r="I6" s="67"/>
      <c r="J6" s="66" t="str">
        <f>IF(ISERROR(I6/H6-1),"-",I6/H6-1)</f>
        <v>-</v>
      </c>
      <c r="K6" s="256"/>
      <c r="L6" s="68">
        <f>+B6-H6</f>
        <v>0</v>
      </c>
      <c r="M6" s="98"/>
      <c r="N6" s="67"/>
      <c r="O6" s="70" t="str">
        <f>IF(ISERROR(N6/M6-1),"-",N6/M6-1)</f>
        <v>-</v>
      </c>
      <c r="P6" s="256"/>
      <c r="Q6" s="71" t="str">
        <f>IF(ISERROR(B6/$B$76),"-",B6/$B$76)</f>
        <v>-</v>
      </c>
      <c r="R6" s="99" t="str">
        <f>IF(ISERROR(C6/$C$76),"-",C6/$C$76)</f>
        <v>-</v>
      </c>
      <c r="S6" s="73" t="str">
        <f>IF(ISERROR(D6/$D$76),"-",D6/$D$76)</f>
        <v>-</v>
      </c>
      <c r="T6" s="256"/>
      <c r="U6" s="171"/>
    </row>
    <row r="7" spans="1:21" ht="18" customHeight="1" outlineLevel="1" x14ac:dyDescent="0.25">
      <c r="A7" s="358"/>
      <c r="B7" s="190"/>
      <c r="C7" s="64">
        <f t="shared" ref="C7:C12" si="1">+I7+M7</f>
        <v>0</v>
      </c>
      <c r="D7" s="65">
        <f t="shared" ref="D7:D12" si="2">+I7+N7</f>
        <v>0</v>
      </c>
      <c r="E7" s="66" t="str">
        <f t="shared" ref="E7:E12" si="3">IF(ISERROR(C7/B7-1),"-",C7/B7-1)</f>
        <v>-</v>
      </c>
      <c r="F7" s="66" t="str">
        <f t="shared" ref="F7:F12" si="4">IF(ISERROR(D7/C7-1),"-",D7/C7-1)</f>
        <v>-</v>
      </c>
      <c r="G7" s="256"/>
      <c r="H7" s="63"/>
      <c r="I7" s="67"/>
      <c r="J7" s="66" t="str">
        <f t="shared" ref="J7:J12" si="5">IF(ISERROR(I7/H7-1),"-",I7/H7-1)</f>
        <v>-</v>
      </c>
      <c r="K7" s="256"/>
      <c r="L7" s="68">
        <f t="shared" ref="L7:L12" si="6">+B7-H7</f>
        <v>0</v>
      </c>
      <c r="M7" s="98"/>
      <c r="N7" s="67"/>
      <c r="O7" s="70" t="str">
        <f t="shared" ref="O7:O12" si="7">IF(ISERROR(N7/M7-1),"-",N7/M7-1)</f>
        <v>-</v>
      </c>
      <c r="P7" s="256"/>
      <c r="Q7" s="71" t="str">
        <f t="shared" ref="Q7:Q12" si="8">IF(ISERROR(B7/$B$76),"-",B7/$B$76)</f>
        <v>-</v>
      </c>
      <c r="R7" s="99" t="str">
        <f t="shared" ref="R7:R12" si="9">IF(ISERROR(C7/$C$76),"-",C7/$C$76)</f>
        <v>-</v>
      </c>
      <c r="S7" s="73" t="str">
        <f t="shared" ref="S7:S12" si="10">IF(ISERROR(D7/$D$76),"-",D7/$D$76)</f>
        <v>-</v>
      </c>
      <c r="T7" s="256"/>
      <c r="U7" s="171"/>
    </row>
    <row r="8" spans="1:21" ht="18" customHeight="1" outlineLevel="1" x14ac:dyDescent="0.25">
      <c r="A8" s="358" t="s">
        <v>82</v>
      </c>
      <c r="B8" s="190"/>
      <c r="C8" s="64">
        <f t="shared" si="1"/>
        <v>0</v>
      </c>
      <c r="D8" s="65">
        <f t="shared" si="2"/>
        <v>0</v>
      </c>
      <c r="E8" s="66" t="str">
        <f t="shared" si="3"/>
        <v>-</v>
      </c>
      <c r="F8" s="66" t="str">
        <f t="shared" si="4"/>
        <v>-</v>
      </c>
      <c r="G8" s="256"/>
      <c r="H8" s="63"/>
      <c r="I8" s="67"/>
      <c r="J8" s="66" t="str">
        <f t="shared" si="5"/>
        <v>-</v>
      </c>
      <c r="K8" s="256"/>
      <c r="L8" s="68">
        <f t="shared" si="6"/>
        <v>0</v>
      </c>
      <c r="M8" s="98"/>
      <c r="N8" s="67"/>
      <c r="O8" s="70" t="str">
        <f t="shared" si="7"/>
        <v>-</v>
      </c>
      <c r="P8" s="256"/>
      <c r="Q8" s="71" t="str">
        <f t="shared" si="8"/>
        <v>-</v>
      </c>
      <c r="R8" s="99" t="str">
        <f t="shared" si="9"/>
        <v>-</v>
      </c>
      <c r="S8" s="73" t="str">
        <f t="shared" si="10"/>
        <v>-</v>
      </c>
      <c r="T8" s="256"/>
      <c r="U8" s="171"/>
    </row>
    <row r="9" spans="1:21" ht="18" customHeight="1" outlineLevel="1" x14ac:dyDescent="0.25">
      <c r="A9" s="358"/>
      <c r="B9" s="190"/>
      <c r="C9" s="64">
        <f t="shared" si="1"/>
        <v>0</v>
      </c>
      <c r="D9" s="65">
        <f t="shared" si="2"/>
        <v>0</v>
      </c>
      <c r="E9" s="66" t="str">
        <f t="shared" si="3"/>
        <v>-</v>
      </c>
      <c r="F9" s="66" t="str">
        <f t="shared" si="4"/>
        <v>-</v>
      </c>
      <c r="G9" s="256"/>
      <c r="H9" s="63"/>
      <c r="I9" s="67"/>
      <c r="J9" s="66" t="str">
        <f t="shared" si="5"/>
        <v>-</v>
      </c>
      <c r="K9" s="256"/>
      <c r="L9" s="68">
        <f t="shared" si="6"/>
        <v>0</v>
      </c>
      <c r="M9" s="98"/>
      <c r="N9" s="67"/>
      <c r="O9" s="70" t="str">
        <f t="shared" si="7"/>
        <v>-</v>
      </c>
      <c r="P9" s="256"/>
      <c r="Q9" s="71" t="str">
        <f t="shared" si="8"/>
        <v>-</v>
      </c>
      <c r="R9" s="99" t="str">
        <f t="shared" si="9"/>
        <v>-</v>
      </c>
      <c r="S9" s="73" t="str">
        <f t="shared" si="10"/>
        <v>-</v>
      </c>
      <c r="T9" s="256"/>
      <c r="U9" s="171"/>
    </row>
    <row r="10" spans="1:21" ht="18" customHeight="1" outlineLevel="1" x14ac:dyDescent="0.25">
      <c r="A10" s="358" t="s">
        <v>83</v>
      </c>
      <c r="B10" s="190"/>
      <c r="C10" s="64">
        <f t="shared" si="1"/>
        <v>0</v>
      </c>
      <c r="D10" s="65">
        <f t="shared" si="2"/>
        <v>0</v>
      </c>
      <c r="E10" s="66" t="str">
        <f t="shared" si="3"/>
        <v>-</v>
      </c>
      <c r="F10" s="66" t="str">
        <f t="shared" si="4"/>
        <v>-</v>
      </c>
      <c r="G10" s="256"/>
      <c r="H10" s="63"/>
      <c r="I10" s="67"/>
      <c r="J10" s="66" t="str">
        <f t="shared" si="5"/>
        <v>-</v>
      </c>
      <c r="K10" s="256"/>
      <c r="L10" s="68">
        <f t="shared" si="6"/>
        <v>0</v>
      </c>
      <c r="M10" s="98"/>
      <c r="N10" s="67"/>
      <c r="O10" s="70" t="str">
        <f t="shared" si="7"/>
        <v>-</v>
      </c>
      <c r="P10" s="256"/>
      <c r="Q10" s="71" t="str">
        <f t="shared" si="8"/>
        <v>-</v>
      </c>
      <c r="R10" s="99" t="str">
        <f t="shared" si="9"/>
        <v>-</v>
      </c>
      <c r="S10" s="73" t="str">
        <f t="shared" si="10"/>
        <v>-</v>
      </c>
      <c r="T10" s="256"/>
      <c r="U10" s="171"/>
    </row>
    <row r="11" spans="1:21" ht="18" customHeight="1" outlineLevel="1" x14ac:dyDescent="0.25">
      <c r="A11" s="358" t="s">
        <v>84</v>
      </c>
      <c r="B11" s="190"/>
      <c r="C11" s="64">
        <f t="shared" si="1"/>
        <v>0</v>
      </c>
      <c r="D11" s="65">
        <f t="shared" si="2"/>
        <v>0</v>
      </c>
      <c r="E11" s="66" t="str">
        <f t="shared" si="3"/>
        <v>-</v>
      </c>
      <c r="F11" s="66" t="str">
        <f t="shared" si="4"/>
        <v>-</v>
      </c>
      <c r="G11" s="256"/>
      <c r="H11" s="63"/>
      <c r="I11" s="67"/>
      <c r="J11" s="66" t="str">
        <f t="shared" si="5"/>
        <v>-</v>
      </c>
      <c r="K11" s="256"/>
      <c r="L11" s="68">
        <f t="shared" si="6"/>
        <v>0</v>
      </c>
      <c r="M11" s="98"/>
      <c r="N11" s="67"/>
      <c r="O11" s="70" t="str">
        <f t="shared" si="7"/>
        <v>-</v>
      </c>
      <c r="P11" s="256"/>
      <c r="Q11" s="71" t="str">
        <f t="shared" si="8"/>
        <v>-</v>
      </c>
      <c r="R11" s="99" t="str">
        <f t="shared" si="9"/>
        <v>-</v>
      </c>
      <c r="S11" s="73" t="str">
        <f t="shared" si="10"/>
        <v>-</v>
      </c>
      <c r="T11" s="256"/>
      <c r="U11" s="171"/>
    </row>
    <row r="12" spans="1:21" ht="18" customHeight="1" outlineLevel="1" x14ac:dyDescent="0.25">
      <c r="A12" s="358"/>
      <c r="B12" s="190"/>
      <c r="C12" s="64">
        <f t="shared" si="1"/>
        <v>0</v>
      </c>
      <c r="D12" s="65">
        <f t="shared" si="2"/>
        <v>0</v>
      </c>
      <c r="E12" s="66" t="str">
        <f t="shared" si="3"/>
        <v>-</v>
      </c>
      <c r="F12" s="66" t="str">
        <f t="shared" si="4"/>
        <v>-</v>
      </c>
      <c r="G12" s="256"/>
      <c r="H12" s="63"/>
      <c r="I12" s="67"/>
      <c r="J12" s="66" t="str">
        <f t="shared" si="5"/>
        <v>-</v>
      </c>
      <c r="K12" s="256"/>
      <c r="L12" s="68">
        <f t="shared" si="6"/>
        <v>0</v>
      </c>
      <c r="M12" s="98"/>
      <c r="N12" s="67"/>
      <c r="O12" s="70" t="str">
        <f t="shared" si="7"/>
        <v>-</v>
      </c>
      <c r="P12" s="256"/>
      <c r="Q12" s="71" t="str">
        <f t="shared" si="8"/>
        <v>-</v>
      </c>
      <c r="R12" s="99" t="str">
        <f t="shared" si="9"/>
        <v>-</v>
      </c>
      <c r="S12" s="73" t="str">
        <f t="shared" si="10"/>
        <v>-</v>
      </c>
      <c r="T12" s="256"/>
      <c r="U12" s="171"/>
    </row>
    <row r="13" spans="1:21" ht="18" customHeight="1" outlineLevel="1" x14ac:dyDescent="0.25">
      <c r="A13" s="356" t="s">
        <v>85</v>
      </c>
      <c r="B13" s="176"/>
      <c r="C13" s="191"/>
      <c r="D13" s="191"/>
      <c r="E13" s="251"/>
      <c r="F13" s="251"/>
      <c r="G13" s="331"/>
      <c r="H13" s="252"/>
      <c r="I13" s="252"/>
      <c r="J13" s="251"/>
      <c r="K13" s="331"/>
      <c r="L13" s="253"/>
      <c r="M13" s="252"/>
      <c r="N13" s="252"/>
      <c r="O13" s="254"/>
      <c r="P13" s="331"/>
      <c r="Q13" s="251"/>
      <c r="R13" s="255"/>
      <c r="S13" s="251"/>
      <c r="T13" s="331"/>
      <c r="U13" s="357"/>
    </row>
    <row r="14" spans="1:21" ht="18" customHeight="1" outlineLevel="1" x14ac:dyDescent="0.25">
      <c r="A14" s="359"/>
      <c r="B14" s="63"/>
      <c r="C14" s="64">
        <f>+I14+M14</f>
        <v>0</v>
      </c>
      <c r="D14" s="65">
        <f>+I14+N14</f>
        <v>0</v>
      </c>
      <c r="E14" s="66" t="str">
        <f>IF(ISERROR(C14/B14-1),"-",C14/B14-1)</f>
        <v>-</v>
      </c>
      <c r="F14" s="66" t="str">
        <f t="shared" si="0"/>
        <v>-</v>
      </c>
      <c r="G14" s="331"/>
      <c r="H14" s="63"/>
      <c r="I14" s="67"/>
      <c r="J14" s="66" t="str">
        <f>IF(ISERROR(I14/H14-1),"-",I14/H14-1)</f>
        <v>-</v>
      </c>
      <c r="K14" s="331"/>
      <c r="L14" s="68">
        <f>+B14-H14</f>
        <v>0</v>
      </c>
      <c r="M14" s="69"/>
      <c r="N14" s="67"/>
      <c r="O14" s="70" t="str">
        <f t="shared" ref="O14:O69" si="11">IF(ISERROR(N14/M14-1),"-",N14/M14-1)</f>
        <v>-</v>
      </c>
      <c r="P14" s="331"/>
      <c r="Q14" s="71" t="str">
        <f>IF(ISERROR(B14/$B$76),"-",B14/$B$76)</f>
        <v>-</v>
      </c>
      <c r="R14" s="72" t="str">
        <f>IF(ISERROR(C14/$C$76),"-",C14/$C$76)</f>
        <v>-</v>
      </c>
      <c r="S14" s="73" t="str">
        <f>IF(ISERROR(D14/$D$76),"-",D14/$D$76)</f>
        <v>-</v>
      </c>
      <c r="T14" s="331"/>
      <c r="U14" s="171"/>
    </row>
    <row r="15" spans="1:21" ht="18" customHeight="1" outlineLevel="1" x14ac:dyDescent="0.25">
      <c r="A15" s="359"/>
      <c r="B15" s="63"/>
      <c r="C15" s="64">
        <f>+I15+M15</f>
        <v>0</v>
      </c>
      <c r="D15" s="65">
        <f>+I15+N15</f>
        <v>0</v>
      </c>
      <c r="E15" s="66" t="str">
        <f>IF(ISERROR(C15/B15-1),"-",C15/B15-1)</f>
        <v>-</v>
      </c>
      <c r="F15" s="66" t="str">
        <f t="shared" si="0"/>
        <v>-</v>
      </c>
      <c r="G15" s="331"/>
      <c r="H15" s="63"/>
      <c r="I15" s="67"/>
      <c r="J15" s="66" t="str">
        <f>IF(ISERROR(I15/H15-1),"-",I15/H15-1)</f>
        <v>-</v>
      </c>
      <c r="K15" s="331"/>
      <c r="L15" s="68">
        <f>+B15-H15</f>
        <v>0</v>
      </c>
      <c r="M15" s="69"/>
      <c r="N15" s="67"/>
      <c r="O15" s="70" t="str">
        <f t="shared" si="11"/>
        <v>-</v>
      </c>
      <c r="P15" s="331"/>
      <c r="Q15" s="71" t="str">
        <f>IF(ISERROR(B15/$B$76),"-",B15/$B$76)</f>
        <v>-</v>
      </c>
      <c r="R15" s="72" t="str">
        <f>IF(ISERROR(C15/$C$76),"-",C15/$C$76)</f>
        <v>-</v>
      </c>
      <c r="S15" s="73" t="str">
        <f>IF(ISERROR(D15/$D$76),"-",D15/$D$76)</f>
        <v>-</v>
      </c>
      <c r="T15" s="331"/>
      <c r="U15" s="171"/>
    </row>
    <row r="16" spans="1:21" ht="18" customHeight="1" outlineLevel="1" x14ac:dyDescent="0.25">
      <c r="A16" s="358"/>
      <c r="B16" s="180"/>
      <c r="C16" s="64">
        <f>+I16+M16</f>
        <v>0</v>
      </c>
      <c r="D16" s="65">
        <f>+I16+N16</f>
        <v>0</v>
      </c>
      <c r="E16" s="66" t="str">
        <f>IF(ISERROR(C16/B16-1),"-",C16/B16-1)</f>
        <v>-</v>
      </c>
      <c r="F16" s="66" t="str">
        <f t="shared" si="0"/>
        <v>-</v>
      </c>
      <c r="G16" s="331"/>
      <c r="H16" s="180"/>
      <c r="I16" s="181"/>
      <c r="J16" s="66" t="str">
        <f>IF(ISERROR(I16/H16-1),"-",I16/H16-1)</f>
        <v>-</v>
      </c>
      <c r="K16" s="331"/>
      <c r="L16" s="68">
        <f>+B16-H16</f>
        <v>0</v>
      </c>
      <c r="M16" s="182"/>
      <c r="N16" s="181"/>
      <c r="O16" s="70" t="str">
        <f>IF(ISERROR(N16/M16-1),"-",N16/M16-1)</f>
        <v>-</v>
      </c>
      <c r="P16" s="331"/>
      <c r="Q16" s="71" t="str">
        <f>IF(ISERROR(B16/$B$76),"-",B16/$B$76)</f>
        <v>-</v>
      </c>
      <c r="R16" s="72" t="str">
        <f>IF(ISERROR(C16/$C$76),"-",C16/$C$76)</f>
        <v>-</v>
      </c>
      <c r="S16" s="73" t="str">
        <f>IF(ISERROR(D16/$D$76),"-",D16/$D$76)</f>
        <v>-</v>
      </c>
      <c r="T16" s="331"/>
      <c r="U16" s="171"/>
    </row>
    <row r="17" spans="1:21" ht="18" customHeight="1" outlineLevel="1" thickBot="1" x14ac:dyDescent="0.3">
      <c r="A17" s="358"/>
      <c r="B17" s="180"/>
      <c r="C17" s="170">
        <f>+I17+M17</f>
        <v>0</v>
      </c>
      <c r="D17" s="183">
        <f>+I17+N17</f>
        <v>0</v>
      </c>
      <c r="E17" s="184" t="str">
        <f>IF(ISERROR(C17/B17-1),"-",C17/B17-1)</f>
        <v>-</v>
      </c>
      <c r="F17" s="184" t="str">
        <f t="shared" si="0"/>
        <v>-</v>
      </c>
      <c r="G17" s="331"/>
      <c r="H17" s="180"/>
      <c r="I17" s="181"/>
      <c r="J17" s="184" t="str">
        <f>IF(ISERROR(I17/H17-1),"-",I17/H17-1)</f>
        <v>-</v>
      </c>
      <c r="K17" s="331"/>
      <c r="L17" s="185">
        <f>+B17-H17</f>
        <v>0</v>
      </c>
      <c r="M17" s="182"/>
      <c r="N17" s="181"/>
      <c r="O17" s="186" t="str">
        <f>IF(ISERROR(N17/M17-1),"-",N17/M17-1)</f>
        <v>-</v>
      </c>
      <c r="P17" s="331"/>
      <c r="Q17" s="187" t="str">
        <f>IF(ISERROR(B17/$B$76),"-",B17/$B$76)</f>
        <v>-</v>
      </c>
      <c r="R17" s="188" t="str">
        <f>IF(ISERROR(C17/$C$76),"-",C17/$C$76)</f>
        <v>-</v>
      </c>
      <c r="S17" s="189" t="str">
        <f>IF(ISERROR(D17/$D$76),"-",D17/$D$76)</f>
        <v>-</v>
      </c>
      <c r="T17" s="331"/>
      <c r="U17" s="171"/>
    </row>
    <row r="18" spans="1:21" s="247" customFormat="1" ht="18" customHeight="1" thickBot="1" x14ac:dyDescent="0.3">
      <c r="A18" s="360" t="s">
        <v>86</v>
      </c>
      <c r="B18" s="192">
        <f>+SUM(B3:B17)</f>
        <v>0</v>
      </c>
      <c r="C18" s="193">
        <f>+SUM(C3:C17)</f>
        <v>0</v>
      </c>
      <c r="D18" s="192">
        <f>+SUM(D3:D17)</f>
        <v>0</v>
      </c>
      <c r="E18" s="194" t="str">
        <f>IF(ISERROR(C18/B18-1),"-",C18/B18-1)</f>
        <v>-</v>
      </c>
      <c r="F18" s="194" t="str">
        <f t="shared" si="0"/>
        <v>-</v>
      </c>
      <c r="G18" s="331"/>
      <c r="H18" s="195">
        <f>+SUM(H3:H17)</f>
        <v>0</v>
      </c>
      <c r="I18" s="192">
        <f>+SUM(I3:I17)</f>
        <v>0</v>
      </c>
      <c r="J18" s="194" t="str">
        <f>IF(ISERROR(I18/H18-1),"-",I18/H18-1)</f>
        <v>-</v>
      </c>
      <c r="K18" s="331"/>
      <c r="L18" s="195">
        <f>+SUM(L3:L17)</f>
        <v>0</v>
      </c>
      <c r="M18" s="193">
        <f>+SUM(M3:M17)</f>
        <v>0</v>
      </c>
      <c r="N18" s="192">
        <f>+SUM(N3:N17)</f>
        <v>0</v>
      </c>
      <c r="O18" s="194" t="str">
        <f>IF(ISERROR(N18/M18-1),"-",N18/M18-1)</f>
        <v>-</v>
      </c>
      <c r="P18" s="331"/>
      <c r="Q18" s="196" t="str">
        <f>IF(ISERROR(B18/$B$76),"-",B18/$B$76)</f>
        <v>-</v>
      </c>
      <c r="R18" s="197" t="str">
        <f>IF(ISERROR(C18/$C$76),"-",C18/$C$76)</f>
        <v>-</v>
      </c>
      <c r="S18" s="198" t="str">
        <f>IF(ISERROR(D18/$D$76),"-",D18/$D$76)</f>
        <v>-</v>
      </c>
      <c r="T18" s="331"/>
      <c r="U18" s="199"/>
    </row>
    <row r="19" spans="1:21" s="248" customFormat="1" ht="18" customHeight="1" thickBot="1" x14ac:dyDescent="0.3">
      <c r="A19" s="361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362"/>
      <c r="S19" s="144"/>
      <c r="T19" s="144"/>
      <c r="U19" s="363"/>
    </row>
    <row r="20" spans="1:21" ht="18" customHeight="1" thickBot="1" x14ac:dyDescent="0.3">
      <c r="A20" s="353" t="s">
        <v>87</v>
      </c>
      <c r="B20" s="162"/>
      <c r="C20" s="162"/>
      <c r="D20" s="163"/>
      <c r="E20" s="164"/>
      <c r="F20" s="164"/>
      <c r="G20" s="331"/>
      <c r="H20" s="165"/>
      <c r="I20" s="166"/>
      <c r="J20" s="164"/>
      <c r="K20" s="144"/>
      <c r="L20" s="167"/>
      <c r="M20" s="168"/>
      <c r="N20" s="168"/>
      <c r="O20" s="164"/>
      <c r="P20" s="144"/>
      <c r="Q20" s="167"/>
      <c r="R20" s="169"/>
      <c r="S20" s="168"/>
      <c r="T20" s="331"/>
      <c r="U20" s="220"/>
    </row>
    <row r="21" spans="1:21" ht="18" customHeight="1" thickBot="1" x14ac:dyDescent="0.3">
      <c r="A21" s="364" t="s">
        <v>88</v>
      </c>
      <c r="B21" s="200"/>
      <c r="C21" s="201"/>
      <c r="D21" s="201"/>
      <c r="E21" s="202"/>
      <c r="F21" s="202"/>
      <c r="G21" s="331"/>
      <c r="H21" s="203"/>
      <c r="I21" s="204"/>
      <c r="J21" s="202"/>
      <c r="K21" s="144"/>
      <c r="L21" s="205"/>
      <c r="M21" s="201"/>
      <c r="N21" s="201"/>
      <c r="O21" s="202"/>
      <c r="P21" s="144"/>
      <c r="Q21" s="205"/>
      <c r="R21" s="206"/>
      <c r="S21" s="207"/>
      <c r="T21" s="331"/>
      <c r="U21" s="365"/>
    </row>
    <row r="22" spans="1:21" ht="18" customHeight="1" outlineLevel="1" x14ac:dyDescent="0.25">
      <c r="A22" s="366" t="s">
        <v>111</v>
      </c>
      <c r="B22" s="101"/>
      <c r="C22" s="102">
        <f>+I22+M22</f>
        <v>0</v>
      </c>
      <c r="D22" s="103">
        <f>+I22+N22</f>
        <v>0</v>
      </c>
      <c r="E22" s="104" t="str">
        <f>IF(ISERROR(C22/B22-1),"-",C22/B22-1)</f>
        <v>-</v>
      </c>
      <c r="F22" s="104" t="str">
        <f t="shared" si="0"/>
        <v>-</v>
      </c>
      <c r="G22" s="331"/>
      <c r="H22" s="101"/>
      <c r="I22" s="105"/>
      <c r="J22" s="104" t="str">
        <f>IF(ISERROR(I22/H22-1),"-",I22/H22-1)</f>
        <v>-</v>
      </c>
      <c r="K22" s="144"/>
      <c r="L22" s="106">
        <f>+B22-H22</f>
        <v>0</v>
      </c>
      <c r="M22" s="107"/>
      <c r="N22" s="105"/>
      <c r="O22" s="108" t="str">
        <f t="shared" si="11"/>
        <v>-</v>
      </c>
      <c r="P22" s="144"/>
      <c r="Q22" s="109" t="str">
        <f>IF(ISERROR(B22/$B$76),"-",B22/$B$76)</f>
        <v>-</v>
      </c>
      <c r="R22" s="110" t="str">
        <f>IF(ISERROR(C22/$C$76),"-",C22/$C$76)</f>
        <v>-</v>
      </c>
      <c r="S22" s="111" t="str">
        <f>IF(ISERROR(D22/$D$76),"-",D22/$D$76)</f>
        <v>-</v>
      </c>
      <c r="T22" s="331"/>
      <c r="U22" s="199"/>
    </row>
    <row r="23" spans="1:21" ht="18" customHeight="1" outlineLevel="1" x14ac:dyDescent="0.25">
      <c r="A23" s="356" t="s">
        <v>110</v>
      </c>
      <c r="B23" s="63"/>
      <c r="C23" s="64">
        <f>+I23+M23</f>
        <v>0</v>
      </c>
      <c r="D23" s="65">
        <f>+I23+N23</f>
        <v>0</v>
      </c>
      <c r="E23" s="66" t="str">
        <f>IF(ISERROR(C23/B23-1),"-",C23/B23-1)</f>
        <v>-</v>
      </c>
      <c r="F23" s="66" t="str">
        <f t="shared" si="0"/>
        <v>-</v>
      </c>
      <c r="G23" s="331"/>
      <c r="H23" s="63"/>
      <c r="I23" s="67"/>
      <c r="J23" s="66" t="str">
        <f>IF(ISERROR(I23/H23-1),"-",I23/H23-1)</f>
        <v>-</v>
      </c>
      <c r="K23" s="144"/>
      <c r="L23" s="68">
        <f>+B23-H23</f>
        <v>0</v>
      </c>
      <c r="M23" s="69"/>
      <c r="N23" s="67"/>
      <c r="O23" s="70" t="str">
        <f t="shared" si="11"/>
        <v>-</v>
      </c>
      <c r="P23" s="144"/>
      <c r="Q23" s="71" t="str">
        <f>IF(ISERROR(B23/$B$76),"-",B23/$B$76)</f>
        <v>-</v>
      </c>
      <c r="R23" s="72" t="str">
        <f>IF(ISERROR(C23/$C$76),"-",C23/$C$76)</f>
        <v>-</v>
      </c>
      <c r="S23" s="73" t="str">
        <f>IF(ISERROR(D23/$D$76),"-",D23/$D$76)</f>
        <v>-</v>
      </c>
      <c r="T23" s="331"/>
      <c r="U23" s="171"/>
    </row>
    <row r="24" spans="1:21" ht="18" customHeight="1" outlineLevel="1" x14ac:dyDescent="0.25">
      <c r="A24" s="356" t="s">
        <v>89</v>
      </c>
      <c r="B24" s="176"/>
      <c r="C24" s="126"/>
      <c r="D24" s="126"/>
      <c r="E24" s="174"/>
      <c r="F24" s="174"/>
      <c r="G24" s="331"/>
      <c r="H24" s="177"/>
      <c r="I24" s="177"/>
      <c r="J24" s="174"/>
      <c r="K24" s="331"/>
      <c r="L24" s="178"/>
      <c r="M24" s="177"/>
      <c r="N24" s="177"/>
      <c r="O24" s="175"/>
      <c r="P24" s="331"/>
      <c r="Q24" s="174"/>
      <c r="R24" s="179"/>
      <c r="S24" s="174"/>
      <c r="T24" s="331"/>
      <c r="U24" s="367"/>
    </row>
    <row r="25" spans="1:21" ht="18" customHeight="1" outlineLevel="1" x14ac:dyDescent="0.25">
      <c r="A25" s="356"/>
      <c r="B25" s="63"/>
      <c r="C25" s="64">
        <f>+I25+M25</f>
        <v>0</v>
      </c>
      <c r="D25" s="65">
        <f>+I25+N25</f>
        <v>0</v>
      </c>
      <c r="E25" s="66" t="str">
        <f>IF(ISERROR(C25/B25-1),"-",C25/B25-1)</f>
        <v>-</v>
      </c>
      <c r="F25" s="66" t="str">
        <f t="shared" si="0"/>
        <v>-</v>
      </c>
      <c r="G25" s="331"/>
      <c r="H25" s="63"/>
      <c r="I25" s="67"/>
      <c r="J25" s="66" t="str">
        <f>IF(ISERROR(I25/H25-1),"-",I25/H25-1)</f>
        <v>-</v>
      </c>
      <c r="K25" s="331"/>
      <c r="L25" s="68">
        <f>+B25-H25</f>
        <v>0</v>
      </c>
      <c r="M25" s="69"/>
      <c r="N25" s="67"/>
      <c r="O25" s="70" t="str">
        <f t="shared" si="11"/>
        <v>-</v>
      </c>
      <c r="P25" s="331"/>
      <c r="Q25" s="71" t="str">
        <f>IF(ISERROR(B25/$B$76),"-",B25/$B$76)</f>
        <v>-</v>
      </c>
      <c r="R25" s="72" t="str">
        <f>IF(ISERROR(C25/$C$76),"-",C25/$C$76)</f>
        <v>-</v>
      </c>
      <c r="S25" s="73" t="str">
        <f>IF(ISERROR(D25/$D$76),"-",D25/$D$76)</f>
        <v>-</v>
      </c>
      <c r="T25" s="331"/>
      <c r="U25" s="199"/>
    </row>
    <row r="26" spans="1:21" ht="18" customHeight="1" outlineLevel="1" x14ac:dyDescent="0.25">
      <c r="A26" s="356"/>
      <c r="B26" s="63"/>
      <c r="C26" s="64">
        <f>+I26+M26</f>
        <v>0</v>
      </c>
      <c r="D26" s="65">
        <f>+I26+N26</f>
        <v>0</v>
      </c>
      <c r="E26" s="66" t="str">
        <f>IF(ISERROR(C26/B26-1),"-",C26/B26-1)</f>
        <v>-</v>
      </c>
      <c r="F26" s="66" t="str">
        <f t="shared" si="0"/>
        <v>-</v>
      </c>
      <c r="G26" s="331"/>
      <c r="H26" s="63"/>
      <c r="I26" s="67"/>
      <c r="J26" s="66" t="str">
        <f>IF(ISERROR(I26/H26-1),"-",I26/H26-1)</f>
        <v>-</v>
      </c>
      <c r="K26" s="331"/>
      <c r="L26" s="68">
        <f>+B26-H26</f>
        <v>0</v>
      </c>
      <c r="M26" s="69"/>
      <c r="N26" s="67"/>
      <c r="O26" s="70" t="str">
        <f t="shared" si="11"/>
        <v>-</v>
      </c>
      <c r="P26" s="331"/>
      <c r="Q26" s="71" t="str">
        <f>IF(ISERROR(B26/$B$76),"-",B26/$B$76)</f>
        <v>-</v>
      </c>
      <c r="R26" s="72" t="str">
        <f>IF(ISERROR(C26/$C$76),"-",C26/$C$76)</f>
        <v>-</v>
      </c>
      <c r="S26" s="73" t="str">
        <f>IF(ISERROR(D26/$D$76),"-",D26/$D$76)</f>
        <v>-</v>
      </c>
      <c r="T26" s="331"/>
      <c r="U26" s="199"/>
    </row>
    <row r="27" spans="1:21" ht="18" customHeight="1" outlineLevel="1" x14ac:dyDescent="0.25">
      <c r="A27" s="356"/>
      <c r="B27" s="63"/>
      <c r="C27" s="64">
        <f>+I27+M27</f>
        <v>0</v>
      </c>
      <c r="D27" s="65">
        <f>+I27+N27</f>
        <v>0</v>
      </c>
      <c r="E27" s="66" t="str">
        <f>IF(ISERROR(C27/B27-1),"-",C27/B27-1)</f>
        <v>-</v>
      </c>
      <c r="F27" s="66" t="str">
        <f t="shared" si="0"/>
        <v>-</v>
      </c>
      <c r="G27" s="331"/>
      <c r="H27" s="63"/>
      <c r="I27" s="67"/>
      <c r="J27" s="66" t="str">
        <f>IF(ISERROR(I27/H27-1),"-",I27/H27-1)</f>
        <v>-</v>
      </c>
      <c r="K27" s="331"/>
      <c r="L27" s="68">
        <f>+B27-H27</f>
        <v>0</v>
      </c>
      <c r="M27" s="69"/>
      <c r="N27" s="67"/>
      <c r="O27" s="70" t="str">
        <f t="shared" si="11"/>
        <v>-</v>
      </c>
      <c r="P27" s="331"/>
      <c r="Q27" s="71" t="str">
        <f>IF(ISERROR(B27/$B$76),"-",B27/$B$76)</f>
        <v>-</v>
      </c>
      <c r="R27" s="72" t="str">
        <f>IF(ISERROR(C27/$C$76),"-",C27/$C$76)</f>
        <v>-</v>
      </c>
      <c r="S27" s="73" t="str">
        <f>IF(ISERROR(D27/$D$76),"-",D27/$D$76)</f>
        <v>-</v>
      </c>
      <c r="T27" s="331"/>
      <c r="U27" s="199"/>
    </row>
    <row r="28" spans="1:21" ht="18" customHeight="1" outlineLevel="1" x14ac:dyDescent="0.25">
      <c r="A28" s="356" t="s">
        <v>90</v>
      </c>
      <c r="B28" s="176"/>
      <c r="C28" s="126"/>
      <c r="D28" s="126"/>
      <c r="E28" s="174"/>
      <c r="F28" s="174"/>
      <c r="G28" s="331"/>
      <c r="H28" s="177"/>
      <c r="I28" s="177"/>
      <c r="J28" s="174"/>
      <c r="K28" s="331"/>
      <c r="L28" s="178"/>
      <c r="M28" s="177"/>
      <c r="N28" s="177"/>
      <c r="O28" s="175"/>
      <c r="P28" s="331"/>
      <c r="Q28" s="174"/>
      <c r="R28" s="179"/>
      <c r="S28" s="174"/>
      <c r="T28" s="331"/>
      <c r="U28" s="367"/>
    </row>
    <row r="29" spans="1:21" ht="18" customHeight="1" outlineLevel="1" x14ac:dyDescent="0.25">
      <c r="A29" s="356"/>
      <c r="B29" s="63"/>
      <c r="C29" s="64">
        <f>+I29+M29</f>
        <v>0</v>
      </c>
      <c r="D29" s="65">
        <f>+I29+N29</f>
        <v>0</v>
      </c>
      <c r="E29" s="66" t="str">
        <f>IF(ISERROR(C29/B29-1),"-",C29/B29-1)</f>
        <v>-</v>
      </c>
      <c r="F29" s="66" t="str">
        <f t="shared" si="0"/>
        <v>-</v>
      </c>
      <c r="G29" s="331"/>
      <c r="H29" s="63"/>
      <c r="I29" s="67"/>
      <c r="J29" s="66" t="str">
        <f>IF(ISERROR(I29/H29-1),"-",I29/H29-1)</f>
        <v>-</v>
      </c>
      <c r="K29" s="331"/>
      <c r="L29" s="68">
        <f>+B29-H29</f>
        <v>0</v>
      </c>
      <c r="M29" s="69"/>
      <c r="N29" s="67"/>
      <c r="O29" s="70" t="str">
        <f t="shared" si="11"/>
        <v>-</v>
      </c>
      <c r="P29" s="331"/>
      <c r="Q29" s="71" t="str">
        <f>IF(ISERROR(B29/$B$76),"-",B29/$B$76)</f>
        <v>-</v>
      </c>
      <c r="R29" s="72" t="str">
        <f>IF(ISERROR(C29/$C$76),"-",C29/$C$76)</f>
        <v>-</v>
      </c>
      <c r="S29" s="73" t="str">
        <f>IF(ISERROR(D29/$D$76),"-",D29/$D$76)</f>
        <v>-</v>
      </c>
      <c r="T29" s="331"/>
      <c r="U29" s="199"/>
    </row>
    <row r="30" spans="1:21" ht="18" customHeight="1" outlineLevel="1" x14ac:dyDescent="0.25">
      <c r="A30" s="356"/>
      <c r="B30" s="63"/>
      <c r="C30" s="64">
        <f>+I30+M30</f>
        <v>0</v>
      </c>
      <c r="D30" s="65">
        <f>+I30+N30</f>
        <v>0</v>
      </c>
      <c r="E30" s="66" t="str">
        <f>IF(ISERROR(C30/B30-1),"-",C30/B30-1)</f>
        <v>-</v>
      </c>
      <c r="F30" s="66" t="str">
        <f t="shared" si="0"/>
        <v>-</v>
      </c>
      <c r="G30" s="331"/>
      <c r="H30" s="63"/>
      <c r="I30" s="67"/>
      <c r="J30" s="66" t="str">
        <f>IF(ISERROR(I30/H30-1),"-",I30/H30-1)</f>
        <v>-</v>
      </c>
      <c r="K30" s="331"/>
      <c r="L30" s="68">
        <f>+B30-H30</f>
        <v>0</v>
      </c>
      <c r="M30" s="69"/>
      <c r="N30" s="67"/>
      <c r="O30" s="70" t="str">
        <f t="shared" si="11"/>
        <v>-</v>
      </c>
      <c r="P30" s="331"/>
      <c r="Q30" s="71" t="str">
        <f>IF(ISERROR(B30/$B$76),"-",B30/$B$76)</f>
        <v>-</v>
      </c>
      <c r="R30" s="72" t="str">
        <f>IF(ISERROR(C30/$C$76),"-",C30/$C$76)</f>
        <v>-</v>
      </c>
      <c r="S30" s="73" t="str">
        <f>IF(ISERROR(D30/$D$76),"-",D30/$D$76)</f>
        <v>-</v>
      </c>
      <c r="T30" s="331"/>
      <c r="U30" s="199"/>
    </row>
    <row r="31" spans="1:21" ht="18" customHeight="1" outlineLevel="1" x14ac:dyDescent="0.25">
      <c r="A31" s="356"/>
      <c r="B31" s="63"/>
      <c r="C31" s="64">
        <f>+I31+M31</f>
        <v>0</v>
      </c>
      <c r="D31" s="65">
        <f>+I31+N31</f>
        <v>0</v>
      </c>
      <c r="E31" s="66" t="str">
        <f>IF(ISERROR(C31/B31-1),"-",C31/B31-1)</f>
        <v>-</v>
      </c>
      <c r="F31" s="66" t="str">
        <f t="shared" si="0"/>
        <v>-</v>
      </c>
      <c r="G31" s="331"/>
      <c r="H31" s="63"/>
      <c r="I31" s="67"/>
      <c r="J31" s="66" t="str">
        <f>IF(ISERROR(I31/H31-1),"-",I31/H31-1)</f>
        <v>-</v>
      </c>
      <c r="K31" s="331"/>
      <c r="L31" s="68">
        <f>+B31-H31</f>
        <v>0</v>
      </c>
      <c r="M31" s="69"/>
      <c r="N31" s="67"/>
      <c r="O31" s="70" t="str">
        <f t="shared" si="11"/>
        <v>-</v>
      </c>
      <c r="P31" s="331"/>
      <c r="Q31" s="71" t="str">
        <f>IF(ISERROR(B31/$B$76),"-",B31/$B$76)</f>
        <v>-</v>
      </c>
      <c r="R31" s="72" t="str">
        <f>IF(ISERROR(C31/$C$76),"-",C31/$C$76)</f>
        <v>-</v>
      </c>
      <c r="S31" s="73" t="str">
        <f>IF(ISERROR(D31/$D$76),"-",D31/$D$76)</f>
        <v>-</v>
      </c>
      <c r="T31" s="331"/>
      <c r="U31" s="199"/>
    </row>
    <row r="32" spans="1:21" ht="18" customHeight="1" outlineLevel="1" x14ac:dyDescent="0.25">
      <c r="A32" s="366" t="s">
        <v>91</v>
      </c>
      <c r="B32" s="176"/>
      <c r="C32" s="126"/>
      <c r="D32" s="126"/>
      <c r="E32" s="174"/>
      <c r="F32" s="174"/>
      <c r="G32" s="331"/>
      <c r="H32" s="177"/>
      <c r="I32" s="177"/>
      <c r="J32" s="174"/>
      <c r="K32" s="331"/>
      <c r="L32" s="178"/>
      <c r="M32" s="177"/>
      <c r="N32" s="177"/>
      <c r="O32" s="175"/>
      <c r="P32" s="331"/>
      <c r="Q32" s="174"/>
      <c r="R32" s="179"/>
      <c r="S32" s="174"/>
      <c r="T32" s="331"/>
      <c r="U32" s="367"/>
    </row>
    <row r="33" spans="1:22" ht="18" customHeight="1" outlineLevel="1" x14ac:dyDescent="0.25">
      <c r="A33" s="366"/>
      <c r="B33" s="180"/>
      <c r="C33" s="64">
        <f>+I33+M33</f>
        <v>0</v>
      </c>
      <c r="D33" s="65">
        <f>+I33+N33</f>
        <v>0</v>
      </c>
      <c r="E33" s="66" t="str">
        <f>IF(ISERROR(C33/B33-1),"-",C33/B33-1)</f>
        <v>-</v>
      </c>
      <c r="F33" s="66" t="str">
        <f t="shared" si="0"/>
        <v>-</v>
      </c>
      <c r="G33" s="331"/>
      <c r="H33" s="180"/>
      <c r="I33" s="181"/>
      <c r="J33" s="66" t="str">
        <f>IF(ISERROR(I33/H33-1),"-",I33/H33-1)</f>
        <v>-</v>
      </c>
      <c r="K33" s="331"/>
      <c r="L33" s="68">
        <f>+B33-H33</f>
        <v>0</v>
      </c>
      <c r="M33" s="182"/>
      <c r="N33" s="181"/>
      <c r="O33" s="70" t="str">
        <f t="shared" si="11"/>
        <v>-</v>
      </c>
      <c r="P33" s="331"/>
      <c r="Q33" s="71" t="str">
        <f>IF(ISERROR(B33/$B$76),"-",B33/$B$76)</f>
        <v>-</v>
      </c>
      <c r="R33" s="72" t="str">
        <f>IF(ISERROR(C33/$C$76),"-",C33/$C$76)</f>
        <v>-</v>
      </c>
      <c r="S33" s="73" t="str">
        <f>IF(ISERROR(D33/$D$76),"-",D33/$D$76)</f>
        <v>-</v>
      </c>
      <c r="T33" s="331"/>
      <c r="U33" s="199"/>
    </row>
    <row r="34" spans="1:22" ht="18" customHeight="1" outlineLevel="1" x14ac:dyDescent="0.25">
      <c r="A34" s="366"/>
      <c r="B34" s="180"/>
      <c r="C34" s="64">
        <f>+I34+M34</f>
        <v>0</v>
      </c>
      <c r="D34" s="65">
        <f>+I34+N34</f>
        <v>0</v>
      </c>
      <c r="E34" s="66" t="str">
        <f>IF(ISERROR(C34/B34-1),"-",C34/B34-1)</f>
        <v>-</v>
      </c>
      <c r="F34" s="66" t="str">
        <f t="shared" si="0"/>
        <v>-</v>
      </c>
      <c r="G34" s="331"/>
      <c r="H34" s="180"/>
      <c r="I34" s="181"/>
      <c r="J34" s="66" t="str">
        <f>IF(ISERROR(I34/H34-1),"-",I34/H34-1)</f>
        <v>-</v>
      </c>
      <c r="K34" s="331"/>
      <c r="L34" s="68">
        <f>+B34-H34</f>
        <v>0</v>
      </c>
      <c r="M34" s="182"/>
      <c r="N34" s="181"/>
      <c r="O34" s="70" t="str">
        <f t="shared" si="11"/>
        <v>-</v>
      </c>
      <c r="P34" s="331"/>
      <c r="Q34" s="71" t="str">
        <f>IF(ISERROR(B34/$B$76),"-",B34/$B$76)</f>
        <v>-</v>
      </c>
      <c r="R34" s="72" t="str">
        <f>IF(ISERROR(C34/$C$76),"-",C34/$C$76)</f>
        <v>-</v>
      </c>
      <c r="S34" s="73" t="str">
        <f>IF(ISERROR(D34/$D$76),"-",D34/$D$76)</f>
        <v>-</v>
      </c>
      <c r="T34" s="331"/>
      <c r="U34" s="199"/>
    </row>
    <row r="35" spans="1:22" ht="18" customHeight="1" outlineLevel="1" thickBot="1" x14ac:dyDescent="0.3">
      <c r="A35" s="368" t="s">
        <v>84</v>
      </c>
      <c r="B35" s="180"/>
      <c r="C35" s="64">
        <f>+I35+M35</f>
        <v>0</v>
      </c>
      <c r="D35" s="65">
        <f>+I35+N35</f>
        <v>0</v>
      </c>
      <c r="E35" s="66" t="str">
        <f>IF(ISERROR(C35/B35-1),"-",C35/B35-1)</f>
        <v>-</v>
      </c>
      <c r="F35" s="66" t="str">
        <f t="shared" si="0"/>
        <v>-</v>
      </c>
      <c r="G35" s="331"/>
      <c r="H35" s="180"/>
      <c r="I35" s="181"/>
      <c r="J35" s="184" t="str">
        <f>IF(ISERROR(I35/H35-1),"-",I35/H35-1)</f>
        <v>-</v>
      </c>
      <c r="K35" s="331"/>
      <c r="L35" s="185">
        <f>+B35-H35</f>
        <v>0</v>
      </c>
      <c r="M35" s="182"/>
      <c r="N35" s="181"/>
      <c r="O35" s="186" t="str">
        <f>IF(ISERROR(N35/M35-1),"-",N35/M35-1)</f>
        <v>-</v>
      </c>
      <c r="P35" s="331"/>
      <c r="Q35" s="187" t="str">
        <f>IF(ISERROR(B35/$B$76),"-",B35/$B$76)</f>
        <v>-</v>
      </c>
      <c r="R35" s="188" t="str">
        <f>IF(ISERROR(C35/$C$76),"-",C35/$C$76)</f>
        <v>-</v>
      </c>
      <c r="S35" s="189" t="str">
        <f>IF(ISERROR(D35/$D$76),"-",D35/$D$76)</f>
        <v>-</v>
      </c>
      <c r="T35" s="331"/>
      <c r="U35" s="199"/>
    </row>
    <row r="36" spans="1:22" s="247" customFormat="1" ht="18" customHeight="1" thickBot="1" x14ac:dyDescent="0.3">
      <c r="A36" s="360" t="s">
        <v>92</v>
      </c>
      <c r="B36" s="192">
        <f>+SUM(B22:B35)</f>
        <v>0</v>
      </c>
      <c r="C36" s="193">
        <f>+SUM(C22:C35)</f>
        <v>0</v>
      </c>
      <c r="D36" s="192">
        <f>+SUM(D22:D35)</f>
        <v>0</v>
      </c>
      <c r="E36" s="194" t="str">
        <f>IF(ISERROR(C36/B36-1),"-",C36/B36-1)</f>
        <v>-</v>
      </c>
      <c r="F36" s="194" t="str">
        <f t="shared" si="0"/>
        <v>-</v>
      </c>
      <c r="G36" s="331"/>
      <c r="H36" s="195">
        <f>+SUM(H22:H35)</f>
        <v>0</v>
      </c>
      <c r="I36" s="192">
        <f>+SUM(I22:I35)</f>
        <v>0</v>
      </c>
      <c r="J36" s="194" t="str">
        <f>IF(ISERROR(I36/H36-1),"-",I36/H36-1)</f>
        <v>-</v>
      </c>
      <c r="K36" s="331"/>
      <c r="L36" s="195">
        <f>+SUM(L22:L35)</f>
        <v>0</v>
      </c>
      <c r="M36" s="193">
        <f>+SUM(M22:M35)</f>
        <v>0</v>
      </c>
      <c r="N36" s="192">
        <f>+SUM(N22:N35)</f>
        <v>0</v>
      </c>
      <c r="O36" s="194" t="str">
        <f>IF(ISERROR(N36/M36-1),"-",N36/M36-1)</f>
        <v>-</v>
      </c>
      <c r="P36" s="331"/>
      <c r="Q36" s="196" t="str">
        <f>IF(ISERROR(B36/$B$76),"-",B36/$B$76)</f>
        <v>-</v>
      </c>
      <c r="R36" s="197" t="str">
        <f>IF(ISERROR(C36/$C$76),"-",C36/$C$76)</f>
        <v>-</v>
      </c>
      <c r="S36" s="198" t="str">
        <f>IF(ISERROR(D36/$D$76),"-",D36/$D$76)</f>
        <v>-</v>
      </c>
      <c r="T36" s="331"/>
      <c r="U36" s="199"/>
    </row>
    <row r="37" spans="1:22" ht="8.25" customHeight="1" thickBot="1" x14ac:dyDescent="0.3">
      <c r="A37" s="369"/>
      <c r="B37" s="208"/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370"/>
      <c r="S37" s="208"/>
      <c r="T37" s="208"/>
      <c r="U37" s="371"/>
      <c r="V37" s="208"/>
    </row>
    <row r="38" spans="1:22" ht="18" customHeight="1" thickBot="1" x14ac:dyDescent="0.3">
      <c r="A38" s="364" t="s">
        <v>93</v>
      </c>
      <c r="B38" s="200"/>
      <c r="C38" s="201"/>
      <c r="D38" s="201"/>
      <c r="E38" s="202"/>
      <c r="F38" s="202"/>
      <c r="G38" s="331"/>
      <c r="H38" s="203"/>
      <c r="I38" s="204"/>
      <c r="J38" s="202"/>
      <c r="K38" s="144"/>
      <c r="L38" s="205"/>
      <c r="M38" s="201"/>
      <c r="N38" s="201"/>
      <c r="O38" s="202"/>
      <c r="P38" s="144"/>
      <c r="Q38" s="205"/>
      <c r="R38" s="206"/>
      <c r="S38" s="207"/>
      <c r="T38" s="331"/>
      <c r="U38" s="365"/>
    </row>
    <row r="39" spans="1:22" ht="18" customHeight="1" outlineLevel="1" x14ac:dyDescent="0.25">
      <c r="A39" s="366" t="s">
        <v>94</v>
      </c>
      <c r="B39" s="63"/>
      <c r="C39" s="64">
        <f>+I39+M39</f>
        <v>0</v>
      </c>
      <c r="D39" s="65">
        <f>+I39+N39</f>
        <v>0</v>
      </c>
      <c r="E39" s="66" t="str">
        <f>IF(ISERROR(C39/B39-1),"-",C39/B39-1)</f>
        <v>-</v>
      </c>
      <c r="F39" s="66" t="str">
        <f t="shared" si="0"/>
        <v>-</v>
      </c>
      <c r="G39" s="331"/>
      <c r="H39" s="63"/>
      <c r="I39" s="67"/>
      <c r="J39" s="66" t="str">
        <f>IF(ISERROR(I39/H39-1),"-",I39/H39-1)</f>
        <v>-</v>
      </c>
      <c r="K39" s="331"/>
      <c r="L39" s="68">
        <f>+B39-H39</f>
        <v>0</v>
      </c>
      <c r="M39" s="69"/>
      <c r="N39" s="67"/>
      <c r="O39" s="70" t="str">
        <f t="shared" si="11"/>
        <v>-</v>
      </c>
      <c r="P39" s="331"/>
      <c r="Q39" s="71" t="str">
        <f>IF(ISERROR(B39/$B$76),"-",B39/$B$76)</f>
        <v>-</v>
      </c>
      <c r="R39" s="72" t="str">
        <f>IF(ISERROR(C39/$C$76),"-",C39/$C$76)</f>
        <v>-</v>
      </c>
      <c r="S39" s="73" t="str">
        <f>IF(ISERROR(D39/$D$76),"-",D39/$D$76)</f>
        <v>-</v>
      </c>
      <c r="T39" s="331"/>
      <c r="U39" s="199"/>
    </row>
    <row r="40" spans="1:22" ht="18" customHeight="1" outlineLevel="1" x14ac:dyDescent="0.25">
      <c r="A40" s="356" t="s">
        <v>95</v>
      </c>
      <c r="B40" s="257"/>
      <c r="C40" s="191"/>
      <c r="D40" s="191"/>
      <c r="E40" s="251"/>
      <c r="F40" s="251"/>
      <c r="G40" s="331"/>
      <c r="H40" s="252"/>
      <c r="I40" s="252"/>
      <c r="J40" s="251"/>
      <c r="K40" s="331"/>
      <c r="L40" s="253"/>
      <c r="M40" s="252"/>
      <c r="N40" s="252"/>
      <c r="O40" s="254"/>
      <c r="P40" s="331"/>
      <c r="Q40" s="251"/>
      <c r="R40" s="255"/>
      <c r="S40" s="251"/>
      <c r="T40" s="331"/>
      <c r="U40" s="357"/>
    </row>
    <row r="41" spans="1:22" ht="18" customHeight="1" outlineLevel="1" x14ac:dyDescent="0.25">
      <c r="A41" s="356"/>
      <c r="B41" s="63"/>
      <c r="C41" s="64">
        <f>+I41+M41</f>
        <v>0</v>
      </c>
      <c r="D41" s="65">
        <f>+I41+N41</f>
        <v>0</v>
      </c>
      <c r="E41" s="66" t="str">
        <f>IF(ISERROR(C41/B41-1),"-",C41/B41-1)</f>
        <v>-</v>
      </c>
      <c r="F41" s="66" t="str">
        <f t="shared" si="0"/>
        <v>-</v>
      </c>
      <c r="G41" s="331"/>
      <c r="H41" s="63"/>
      <c r="I41" s="67"/>
      <c r="J41" s="66" t="str">
        <f>IF(ISERROR(I41/H41-1),"-",I41/H41-1)</f>
        <v>-</v>
      </c>
      <c r="K41" s="331"/>
      <c r="L41" s="68">
        <f>+B41-H41</f>
        <v>0</v>
      </c>
      <c r="M41" s="69"/>
      <c r="N41" s="67"/>
      <c r="O41" s="70" t="str">
        <f t="shared" si="11"/>
        <v>-</v>
      </c>
      <c r="P41" s="331"/>
      <c r="Q41" s="71" t="str">
        <f>IF(ISERROR(B41/$B$76),"-",B41/$B$76)</f>
        <v>-</v>
      </c>
      <c r="R41" s="72" t="str">
        <f>IF(ISERROR(C41/$C$76),"-",C41/$C$76)</f>
        <v>-</v>
      </c>
      <c r="S41" s="73" t="str">
        <f>IF(ISERROR(D41/$D$76),"-",D41/$D$76)</f>
        <v>-</v>
      </c>
      <c r="T41" s="331"/>
      <c r="U41" s="171"/>
    </row>
    <row r="42" spans="1:22" ht="18" customHeight="1" outlineLevel="1" x14ac:dyDescent="0.25">
      <c r="A42" s="356"/>
      <c r="B42" s="63"/>
      <c r="C42" s="64">
        <f>+I42+M42</f>
        <v>0</v>
      </c>
      <c r="D42" s="65">
        <f>+I42+N42</f>
        <v>0</v>
      </c>
      <c r="E42" s="66" t="str">
        <f>IF(ISERROR(C42/B42-1),"-",C42/B42-1)</f>
        <v>-</v>
      </c>
      <c r="F42" s="66" t="str">
        <f t="shared" si="0"/>
        <v>-</v>
      </c>
      <c r="G42" s="331"/>
      <c r="H42" s="63"/>
      <c r="I42" s="67"/>
      <c r="J42" s="66" t="str">
        <f>IF(ISERROR(I42/H42-1),"-",I42/H42-1)</f>
        <v>-</v>
      </c>
      <c r="K42" s="331"/>
      <c r="L42" s="68">
        <f>+B42-H42</f>
        <v>0</v>
      </c>
      <c r="M42" s="69"/>
      <c r="N42" s="67"/>
      <c r="O42" s="70" t="str">
        <f t="shared" si="11"/>
        <v>-</v>
      </c>
      <c r="P42" s="331"/>
      <c r="Q42" s="71" t="str">
        <f>IF(ISERROR(B42/$B$76),"-",B42/$B$76)</f>
        <v>-</v>
      </c>
      <c r="R42" s="72" t="str">
        <f>IF(ISERROR(C42/$C$76),"-",C42/$C$76)</f>
        <v>-</v>
      </c>
      <c r="S42" s="73" t="str">
        <f>IF(ISERROR(D42/$D$76),"-",D42/$D$76)</f>
        <v>-</v>
      </c>
      <c r="T42" s="331"/>
      <c r="U42" s="171"/>
    </row>
    <row r="43" spans="1:22" ht="18" customHeight="1" outlineLevel="1" x14ac:dyDescent="0.25">
      <c r="A43" s="356"/>
      <c r="B43" s="63"/>
      <c r="C43" s="64">
        <f>+I43+M43</f>
        <v>0</v>
      </c>
      <c r="D43" s="65">
        <f>+I43+N43</f>
        <v>0</v>
      </c>
      <c r="E43" s="66" t="str">
        <f>IF(ISERROR(C43/B43-1),"-",C43/B43-1)</f>
        <v>-</v>
      </c>
      <c r="F43" s="66" t="str">
        <f t="shared" si="0"/>
        <v>-</v>
      </c>
      <c r="G43" s="331"/>
      <c r="H43" s="63"/>
      <c r="I43" s="67"/>
      <c r="J43" s="66" t="str">
        <f>IF(ISERROR(I43/H43-1),"-",I43/H43-1)</f>
        <v>-</v>
      </c>
      <c r="K43" s="331"/>
      <c r="L43" s="68">
        <f>+B43-H43</f>
        <v>0</v>
      </c>
      <c r="M43" s="69"/>
      <c r="N43" s="67"/>
      <c r="O43" s="70" t="str">
        <f t="shared" si="11"/>
        <v>-</v>
      </c>
      <c r="P43" s="331"/>
      <c r="Q43" s="71" t="str">
        <f>IF(ISERROR(B43/$B$76),"-",B43/$B$76)</f>
        <v>-</v>
      </c>
      <c r="R43" s="72" t="str">
        <f>IF(ISERROR(C43/$C$76),"-",C43/$C$76)</f>
        <v>-</v>
      </c>
      <c r="S43" s="73" t="str">
        <f>IF(ISERROR(D43/$D$76),"-",D43/$D$76)</f>
        <v>-</v>
      </c>
      <c r="T43" s="331"/>
      <c r="U43" s="171"/>
    </row>
    <row r="44" spans="1:22" ht="18" customHeight="1" outlineLevel="1" x14ac:dyDescent="0.25">
      <c r="A44" s="356" t="s">
        <v>96</v>
      </c>
      <c r="B44" s="176"/>
      <c r="C44" s="126"/>
      <c r="D44" s="126"/>
      <c r="E44" s="174"/>
      <c r="F44" s="174"/>
      <c r="G44" s="331"/>
      <c r="H44" s="177"/>
      <c r="I44" s="177"/>
      <c r="J44" s="174"/>
      <c r="K44" s="331"/>
      <c r="L44" s="178"/>
      <c r="M44" s="177"/>
      <c r="N44" s="177"/>
      <c r="O44" s="175"/>
      <c r="P44" s="331"/>
      <c r="Q44" s="174"/>
      <c r="R44" s="179"/>
      <c r="S44" s="174"/>
      <c r="T44" s="331"/>
      <c r="U44" s="367"/>
    </row>
    <row r="45" spans="1:22" ht="18" customHeight="1" outlineLevel="1" x14ac:dyDescent="0.25">
      <c r="A45" s="356"/>
      <c r="B45" s="209"/>
      <c r="C45" s="64">
        <f>+I45+M45</f>
        <v>0</v>
      </c>
      <c r="D45" s="65">
        <f>+I45+N45</f>
        <v>0</v>
      </c>
      <c r="E45" s="66" t="str">
        <f>IF(ISERROR(C45/B45-1),"-",C45/B45-1)</f>
        <v>-</v>
      </c>
      <c r="F45" s="66" t="str">
        <f t="shared" si="0"/>
        <v>-</v>
      </c>
      <c r="G45" s="372"/>
      <c r="H45" s="209"/>
      <c r="I45" s="210"/>
      <c r="J45" s="66" t="str">
        <f>IF(ISERROR(I45/H45-1),"-",I45/H45-1)</f>
        <v>-</v>
      </c>
      <c r="K45" s="372"/>
      <c r="L45" s="68">
        <f>+B45-H45</f>
        <v>0</v>
      </c>
      <c r="M45" s="211"/>
      <c r="N45" s="210"/>
      <c r="O45" s="70" t="str">
        <f t="shared" si="11"/>
        <v>-</v>
      </c>
      <c r="P45" s="372"/>
      <c r="Q45" s="71" t="str">
        <f>IF(ISERROR(B45/$B$76),"-",B45/$B$76)</f>
        <v>-</v>
      </c>
      <c r="R45" s="72" t="str">
        <f>IF(ISERROR(C45/$C$76),"-",C45/$C$76)</f>
        <v>-</v>
      </c>
      <c r="S45" s="73" t="str">
        <f>IF(ISERROR(D45/$D$76),"-",D45/$D$76)</f>
        <v>-</v>
      </c>
      <c r="T45" s="372"/>
      <c r="U45" s="199"/>
    </row>
    <row r="46" spans="1:22" ht="18" customHeight="1" outlineLevel="1" x14ac:dyDescent="0.25">
      <c r="A46" s="356"/>
      <c r="B46" s="209"/>
      <c r="C46" s="64">
        <f>+I46+M46</f>
        <v>0</v>
      </c>
      <c r="D46" s="65">
        <f>+I46+N46</f>
        <v>0</v>
      </c>
      <c r="E46" s="66" t="str">
        <f>IF(ISERROR(C46/B46-1),"-",C46/B46-1)</f>
        <v>-</v>
      </c>
      <c r="F46" s="66" t="str">
        <f t="shared" si="0"/>
        <v>-</v>
      </c>
      <c r="G46" s="372"/>
      <c r="H46" s="209"/>
      <c r="I46" s="210"/>
      <c r="J46" s="66" t="str">
        <f>IF(ISERROR(I46/H46-1),"-",I46/H46-1)</f>
        <v>-</v>
      </c>
      <c r="K46" s="372"/>
      <c r="L46" s="68">
        <f>+B46-H46</f>
        <v>0</v>
      </c>
      <c r="M46" s="211"/>
      <c r="N46" s="210"/>
      <c r="O46" s="70" t="str">
        <f t="shared" si="11"/>
        <v>-</v>
      </c>
      <c r="P46" s="372"/>
      <c r="Q46" s="71" t="str">
        <f>IF(ISERROR(B46/$B$76),"-",B46/$B$76)</f>
        <v>-</v>
      </c>
      <c r="R46" s="72" t="str">
        <f>IF(ISERROR(C46/$C$76),"-",C46/$C$76)</f>
        <v>-</v>
      </c>
      <c r="S46" s="73" t="str">
        <f>IF(ISERROR(D46/$D$76),"-",D46/$D$76)</f>
        <v>-</v>
      </c>
      <c r="T46" s="372"/>
      <c r="U46" s="199"/>
    </row>
    <row r="47" spans="1:22" ht="18" customHeight="1" outlineLevel="1" x14ac:dyDescent="0.25">
      <c r="A47" s="356"/>
      <c r="B47" s="209"/>
      <c r="C47" s="64">
        <f>+I47+M47</f>
        <v>0</v>
      </c>
      <c r="D47" s="65">
        <f>+I47+N47</f>
        <v>0</v>
      </c>
      <c r="E47" s="66" t="str">
        <f>IF(ISERROR(C47/B47-1),"-",C47/B47-1)</f>
        <v>-</v>
      </c>
      <c r="F47" s="66" t="str">
        <f t="shared" si="0"/>
        <v>-</v>
      </c>
      <c r="G47" s="372"/>
      <c r="H47" s="209"/>
      <c r="I47" s="210"/>
      <c r="J47" s="66" t="str">
        <f>IF(ISERROR(I47/H47-1),"-",I47/H47-1)</f>
        <v>-</v>
      </c>
      <c r="K47" s="372"/>
      <c r="L47" s="68">
        <f>+B47-H47</f>
        <v>0</v>
      </c>
      <c r="M47" s="211"/>
      <c r="N47" s="210"/>
      <c r="O47" s="70" t="str">
        <f t="shared" si="11"/>
        <v>-</v>
      </c>
      <c r="P47" s="372"/>
      <c r="Q47" s="71" t="str">
        <f>IF(ISERROR(B47/$B$76),"-",B47/$B$76)</f>
        <v>-</v>
      </c>
      <c r="R47" s="72" t="str">
        <f>IF(ISERROR(C47/$C$76),"-",C47/$C$76)</f>
        <v>-</v>
      </c>
      <c r="S47" s="73" t="str">
        <f>IF(ISERROR(D47/$D$76),"-",D47/$D$76)</f>
        <v>-</v>
      </c>
      <c r="T47" s="372"/>
      <c r="U47" s="199"/>
    </row>
    <row r="48" spans="1:22" ht="18" customHeight="1" outlineLevel="1" x14ac:dyDescent="0.25">
      <c r="A48" s="356" t="s">
        <v>187</v>
      </c>
      <c r="B48" s="176"/>
      <c r="C48" s="126"/>
      <c r="D48" s="126"/>
      <c r="E48" s="174"/>
      <c r="F48" s="174"/>
      <c r="G48" s="331"/>
      <c r="H48" s="177"/>
      <c r="I48" s="177"/>
      <c r="J48" s="174"/>
      <c r="K48" s="331"/>
      <c r="L48" s="178"/>
      <c r="M48" s="177"/>
      <c r="N48" s="177"/>
      <c r="O48" s="175"/>
      <c r="P48" s="331"/>
      <c r="Q48" s="174"/>
      <c r="R48" s="179"/>
      <c r="S48" s="174"/>
      <c r="T48" s="331"/>
      <c r="U48" s="367"/>
    </row>
    <row r="49" spans="1:21" ht="18" customHeight="1" outlineLevel="1" x14ac:dyDescent="0.25">
      <c r="A49" s="356"/>
      <c r="B49" s="209"/>
      <c r="C49" s="64">
        <f>+I49+M49</f>
        <v>0</v>
      </c>
      <c r="D49" s="65">
        <f>+I49+N49</f>
        <v>0</v>
      </c>
      <c r="E49" s="66" t="str">
        <f>IF(ISERROR(C49/B49-1),"-",C49/B49-1)</f>
        <v>-</v>
      </c>
      <c r="F49" s="66" t="str">
        <f t="shared" si="0"/>
        <v>-</v>
      </c>
      <c r="G49" s="372"/>
      <c r="H49" s="209"/>
      <c r="I49" s="210"/>
      <c r="J49" s="66" t="str">
        <f>IF(ISERROR(I49/H49-1),"-",I49/H49-1)</f>
        <v>-</v>
      </c>
      <c r="K49" s="372"/>
      <c r="L49" s="68">
        <f>+B49-H49</f>
        <v>0</v>
      </c>
      <c r="M49" s="211"/>
      <c r="N49" s="210"/>
      <c r="O49" s="70" t="str">
        <f t="shared" si="11"/>
        <v>-</v>
      </c>
      <c r="P49" s="372"/>
      <c r="Q49" s="71" t="str">
        <f>IF(ISERROR(B49/$B$76),"-",B49/$B$76)</f>
        <v>-</v>
      </c>
      <c r="R49" s="72" t="str">
        <f>IF(ISERROR(C49/$C$76),"-",C49/$C$76)</f>
        <v>-</v>
      </c>
      <c r="S49" s="73" t="str">
        <f>IF(ISERROR(D49/$D$76),"-",D49/$D$76)</f>
        <v>-</v>
      </c>
      <c r="T49" s="372"/>
      <c r="U49" s="199"/>
    </row>
    <row r="50" spans="1:21" ht="18" customHeight="1" outlineLevel="1" x14ac:dyDescent="0.25">
      <c r="A50" s="356"/>
      <c r="B50" s="209"/>
      <c r="C50" s="64">
        <f>+I50+M50</f>
        <v>0</v>
      </c>
      <c r="D50" s="65">
        <f>+I50+N50</f>
        <v>0</v>
      </c>
      <c r="E50" s="66" t="str">
        <f>IF(ISERROR(C50/B50-1),"-",C50/B50-1)</f>
        <v>-</v>
      </c>
      <c r="F50" s="66" t="str">
        <f t="shared" si="0"/>
        <v>-</v>
      </c>
      <c r="G50" s="372"/>
      <c r="H50" s="209"/>
      <c r="I50" s="210"/>
      <c r="J50" s="66" t="str">
        <f>IF(ISERROR(I50/H50-1),"-",I50/H50-1)</f>
        <v>-</v>
      </c>
      <c r="K50" s="372"/>
      <c r="L50" s="68">
        <f>+B50-H50</f>
        <v>0</v>
      </c>
      <c r="M50" s="211"/>
      <c r="N50" s="210"/>
      <c r="O50" s="70" t="str">
        <f t="shared" si="11"/>
        <v>-</v>
      </c>
      <c r="P50" s="372"/>
      <c r="Q50" s="71" t="str">
        <f>IF(ISERROR(B50/$B$76),"-",B50/$B$76)</f>
        <v>-</v>
      </c>
      <c r="R50" s="72" t="str">
        <f>IF(ISERROR(C50/$C$76),"-",C50/$C$76)</f>
        <v>-</v>
      </c>
      <c r="S50" s="73" t="str">
        <f>IF(ISERROR(D50/$D$76),"-",D50/$D$76)</f>
        <v>-</v>
      </c>
      <c r="T50" s="372"/>
      <c r="U50" s="199"/>
    </row>
    <row r="51" spans="1:21" ht="18" customHeight="1" outlineLevel="1" x14ac:dyDescent="0.25">
      <c r="A51" s="356"/>
      <c r="B51" s="209"/>
      <c r="C51" s="64">
        <f>+I51+M51</f>
        <v>0</v>
      </c>
      <c r="D51" s="65">
        <f>+I51+N51</f>
        <v>0</v>
      </c>
      <c r="E51" s="66" t="str">
        <f>IF(ISERROR(C51/B51-1),"-",C51/B51-1)</f>
        <v>-</v>
      </c>
      <c r="F51" s="66" t="str">
        <f t="shared" si="0"/>
        <v>-</v>
      </c>
      <c r="G51" s="372"/>
      <c r="H51" s="209"/>
      <c r="I51" s="210"/>
      <c r="J51" s="66" t="str">
        <f>IF(ISERROR(I51/H51-1),"-",I51/H51-1)</f>
        <v>-</v>
      </c>
      <c r="K51" s="372"/>
      <c r="L51" s="68">
        <f>+B51-H51</f>
        <v>0</v>
      </c>
      <c r="M51" s="211"/>
      <c r="N51" s="210"/>
      <c r="O51" s="70" t="str">
        <f t="shared" si="11"/>
        <v>-</v>
      </c>
      <c r="P51" s="372"/>
      <c r="Q51" s="71" t="str">
        <f>IF(ISERROR(B51/$B$76),"-",B51/$B$76)</f>
        <v>-</v>
      </c>
      <c r="R51" s="72" t="str">
        <f>IF(ISERROR(C51/$C$76),"-",C51/$C$76)</f>
        <v>-</v>
      </c>
      <c r="S51" s="73" t="str">
        <f>IF(ISERROR(D51/$D$76),"-",D51/$D$76)</f>
        <v>-</v>
      </c>
      <c r="T51" s="372"/>
      <c r="U51" s="199"/>
    </row>
    <row r="52" spans="1:21" ht="18" customHeight="1" outlineLevel="1" x14ac:dyDescent="0.25">
      <c r="A52" s="356" t="s">
        <v>97</v>
      </c>
      <c r="B52" s="176"/>
      <c r="C52" s="126"/>
      <c r="D52" s="126"/>
      <c r="E52" s="174"/>
      <c r="F52" s="174"/>
      <c r="G52" s="331"/>
      <c r="H52" s="177"/>
      <c r="I52" s="177"/>
      <c r="J52" s="174"/>
      <c r="K52" s="331"/>
      <c r="L52" s="178"/>
      <c r="M52" s="177"/>
      <c r="N52" s="177"/>
      <c r="O52" s="175"/>
      <c r="P52" s="331"/>
      <c r="Q52" s="174"/>
      <c r="R52" s="179"/>
      <c r="S52" s="174"/>
      <c r="T52" s="331"/>
      <c r="U52" s="367"/>
    </row>
    <row r="53" spans="1:21" ht="18" customHeight="1" outlineLevel="1" x14ac:dyDescent="0.25">
      <c r="A53" s="356"/>
      <c r="B53" s="209"/>
      <c r="C53" s="64">
        <f>+I53+M53</f>
        <v>0</v>
      </c>
      <c r="D53" s="65">
        <f>+I53+N53</f>
        <v>0</v>
      </c>
      <c r="E53" s="66" t="str">
        <f>IF(ISERROR(C53/B53-1),"-",C53/B53-1)</f>
        <v>-</v>
      </c>
      <c r="F53" s="66" t="str">
        <f t="shared" si="0"/>
        <v>-</v>
      </c>
      <c r="G53" s="372"/>
      <c r="H53" s="209"/>
      <c r="I53" s="210"/>
      <c r="J53" s="66" t="str">
        <f>IF(ISERROR(I53/H53-1),"-",I53/H53-1)</f>
        <v>-</v>
      </c>
      <c r="K53" s="372"/>
      <c r="L53" s="68">
        <f>+B53-H53</f>
        <v>0</v>
      </c>
      <c r="M53" s="211"/>
      <c r="N53" s="210"/>
      <c r="O53" s="70" t="str">
        <f t="shared" si="11"/>
        <v>-</v>
      </c>
      <c r="P53" s="372"/>
      <c r="Q53" s="71" t="str">
        <f>IF(ISERROR(B53/$B$76),"-",B53/$B$76)</f>
        <v>-</v>
      </c>
      <c r="R53" s="72" t="str">
        <f>IF(ISERROR(C53/$C$76),"-",C53/$C$76)</f>
        <v>-</v>
      </c>
      <c r="S53" s="73" t="str">
        <f>IF(ISERROR(D53/$D$76),"-",D53/$D$76)</f>
        <v>-</v>
      </c>
      <c r="T53" s="372"/>
      <c r="U53" s="199"/>
    </row>
    <row r="54" spans="1:21" ht="18" customHeight="1" outlineLevel="1" x14ac:dyDescent="0.25">
      <c r="A54" s="356"/>
      <c r="B54" s="209"/>
      <c r="C54" s="64">
        <f>+I54+M54</f>
        <v>0</v>
      </c>
      <c r="D54" s="65">
        <f>+I54+N54</f>
        <v>0</v>
      </c>
      <c r="E54" s="66" t="str">
        <f>IF(ISERROR(C54/B54-1),"-",C54/B54-1)</f>
        <v>-</v>
      </c>
      <c r="F54" s="66" t="str">
        <f t="shared" si="0"/>
        <v>-</v>
      </c>
      <c r="G54" s="372"/>
      <c r="H54" s="209"/>
      <c r="I54" s="210"/>
      <c r="J54" s="66" t="str">
        <f>IF(ISERROR(I54/H54-1),"-",I54/H54-1)</f>
        <v>-</v>
      </c>
      <c r="K54" s="372"/>
      <c r="L54" s="68">
        <f>+B54-H54</f>
        <v>0</v>
      </c>
      <c r="M54" s="211"/>
      <c r="N54" s="210"/>
      <c r="O54" s="70" t="str">
        <f t="shared" si="11"/>
        <v>-</v>
      </c>
      <c r="P54" s="372"/>
      <c r="Q54" s="71" t="str">
        <f>IF(ISERROR(B54/$B$76),"-",B54/$B$76)</f>
        <v>-</v>
      </c>
      <c r="R54" s="72" t="str">
        <f>IF(ISERROR(C54/$C$76),"-",C54/$C$76)</f>
        <v>-</v>
      </c>
      <c r="S54" s="73" t="str">
        <f>IF(ISERROR(D54/$D$76),"-",D54/$D$76)</f>
        <v>-</v>
      </c>
      <c r="T54" s="372"/>
      <c r="U54" s="199"/>
    </row>
    <row r="55" spans="1:21" ht="18" customHeight="1" outlineLevel="1" x14ac:dyDescent="0.25">
      <c r="A55" s="356"/>
      <c r="B55" s="209"/>
      <c r="C55" s="64">
        <f>+I55+M55</f>
        <v>0</v>
      </c>
      <c r="D55" s="65">
        <f>+I55+N55</f>
        <v>0</v>
      </c>
      <c r="E55" s="66" t="str">
        <f>IF(ISERROR(C55/B55-1),"-",C55/B55-1)</f>
        <v>-</v>
      </c>
      <c r="F55" s="66" t="str">
        <f t="shared" si="0"/>
        <v>-</v>
      </c>
      <c r="G55" s="372"/>
      <c r="H55" s="209"/>
      <c r="I55" s="210"/>
      <c r="J55" s="66" t="str">
        <f>IF(ISERROR(I55/H55-1),"-",I55/H55-1)</f>
        <v>-</v>
      </c>
      <c r="K55" s="372"/>
      <c r="L55" s="68">
        <f>+B55-H55</f>
        <v>0</v>
      </c>
      <c r="M55" s="211"/>
      <c r="N55" s="210"/>
      <c r="O55" s="70" t="str">
        <f t="shared" si="11"/>
        <v>-</v>
      </c>
      <c r="P55" s="372"/>
      <c r="Q55" s="71" t="str">
        <f>IF(ISERROR(B55/$B$76),"-",B55/$B$76)</f>
        <v>-</v>
      </c>
      <c r="R55" s="72" t="str">
        <f>IF(ISERROR(C55/$C$76),"-",C55/$C$76)</f>
        <v>-</v>
      </c>
      <c r="S55" s="73" t="str">
        <f>IF(ISERROR(D55/$D$76),"-",D55/$D$76)</f>
        <v>-</v>
      </c>
      <c r="T55" s="372"/>
      <c r="U55" s="199"/>
    </row>
    <row r="56" spans="1:21" ht="18" customHeight="1" outlineLevel="1" x14ac:dyDescent="0.25">
      <c r="A56" s="356" t="s">
        <v>159</v>
      </c>
      <c r="B56" s="176"/>
      <c r="C56" s="126"/>
      <c r="D56" s="126"/>
      <c r="E56" s="174"/>
      <c r="F56" s="174"/>
      <c r="G56" s="331"/>
      <c r="H56" s="177"/>
      <c r="I56" s="177"/>
      <c r="J56" s="174"/>
      <c r="K56" s="331"/>
      <c r="L56" s="178"/>
      <c r="M56" s="177"/>
      <c r="N56" s="177"/>
      <c r="O56" s="175"/>
      <c r="P56" s="331"/>
      <c r="Q56" s="174"/>
      <c r="R56" s="179"/>
      <c r="S56" s="174"/>
      <c r="T56" s="331"/>
      <c r="U56" s="367"/>
    </row>
    <row r="57" spans="1:21" ht="18" customHeight="1" outlineLevel="1" x14ac:dyDescent="0.25">
      <c r="A57" s="356"/>
      <c r="B57" s="209"/>
      <c r="C57" s="64">
        <f>+I57+M57</f>
        <v>0</v>
      </c>
      <c r="D57" s="65">
        <f>+I57+N57</f>
        <v>0</v>
      </c>
      <c r="E57" s="66" t="str">
        <f>IF(ISERROR(C57/B57-1),"-",C57/B57-1)</f>
        <v>-</v>
      </c>
      <c r="F57" s="66" t="str">
        <f t="shared" si="0"/>
        <v>-</v>
      </c>
      <c r="G57" s="372"/>
      <c r="H57" s="209"/>
      <c r="I57" s="210"/>
      <c r="J57" s="66" t="str">
        <f>IF(ISERROR(I57/H57-1),"-",I57/H57-1)</f>
        <v>-</v>
      </c>
      <c r="K57" s="372"/>
      <c r="L57" s="68">
        <f>+B57-H57</f>
        <v>0</v>
      </c>
      <c r="M57" s="211"/>
      <c r="N57" s="210"/>
      <c r="O57" s="70" t="str">
        <f t="shared" si="11"/>
        <v>-</v>
      </c>
      <c r="P57" s="372"/>
      <c r="Q57" s="71" t="str">
        <f>IF(ISERROR(B57/$B$76),"-",B57/$B$76)</f>
        <v>-</v>
      </c>
      <c r="R57" s="72" t="str">
        <f>IF(ISERROR(C57/$C$76),"-",C57/$C$76)</f>
        <v>-</v>
      </c>
      <c r="S57" s="73" t="str">
        <f>IF(ISERROR(D57/$D$76),"-",D57/$D$76)</f>
        <v>-</v>
      </c>
      <c r="T57" s="372"/>
      <c r="U57" s="199"/>
    </row>
    <row r="58" spans="1:21" ht="18" customHeight="1" outlineLevel="1" x14ac:dyDescent="0.25">
      <c r="A58" s="356"/>
      <c r="B58" s="209"/>
      <c r="C58" s="64">
        <f>+I58+M58</f>
        <v>0</v>
      </c>
      <c r="D58" s="65">
        <f>+I58+N58</f>
        <v>0</v>
      </c>
      <c r="E58" s="66" t="str">
        <f>IF(ISERROR(C58/B58-1),"-",C58/B58-1)</f>
        <v>-</v>
      </c>
      <c r="F58" s="66" t="str">
        <f t="shared" si="0"/>
        <v>-</v>
      </c>
      <c r="G58" s="372"/>
      <c r="H58" s="209"/>
      <c r="I58" s="210"/>
      <c r="J58" s="66" t="str">
        <f>IF(ISERROR(I58/H58-1),"-",I58/H58-1)</f>
        <v>-</v>
      </c>
      <c r="K58" s="372"/>
      <c r="L58" s="68">
        <f>+B58-H58</f>
        <v>0</v>
      </c>
      <c r="M58" s="211"/>
      <c r="N58" s="210"/>
      <c r="O58" s="70" t="str">
        <f t="shared" si="11"/>
        <v>-</v>
      </c>
      <c r="P58" s="372"/>
      <c r="Q58" s="71" t="str">
        <f>IF(ISERROR(B58/$B$76),"-",B58/$B$76)</f>
        <v>-</v>
      </c>
      <c r="R58" s="72" t="str">
        <f>IF(ISERROR(C58/$C$76),"-",C58/$C$76)</f>
        <v>-</v>
      </c>
      <c r="S58" s="73" t="str">
        <f>IF(ISERROR(D58/$D$76),"-",D58/$D$76)</f>
        <v>-</v>
      </c>
      <c r="T58" s="372"/>
      <c r="U58" s="199"/>
    </row>
    <row r="59" spans="1:21" ht="18" customHeight="1" outlineLevel="1" x14ac:dyDescent="0.25">
      <c r="A59" s="356"/>
      <c r="B59" s="209"/>
      <c r="C59" s="64">
        <f>+I59+M59</f>
        <v>0</v>
      </c>
      <c r="D59" s="65">
        <f>+I59+N59</f>
        <v>0</v>
      </c>
      <c r="E59" s="66" t="str">
        <f>IF(ISERROR(C59/B59-1),"-",C59/B59-1)</f>
        <v>-</v>
      </c>
      <c r="F59" s="66" t="str">
        <f t="shared" si="0"/>
        <v>-</v>
      </c>
      <c r="G59" s="372"/>
      <c r="H59" s="209"/>
      <c r="I59" s="210"/>
      <c r="J59" s="66" t="str">
        <f>IF(ISERROR(I59/H59-1),"-",I59/H59-1)</f>
        <v>-</v>
      </c>
      <c r="K59" s="372"/>
      <c r="L59" s="68">
        <f>+B59-H59</f>
        <v>0</v>
      </c>
      <c r="M59" s="211"/>
      <c r="N59" s="210"/>
      <c r="O59" s="70" t="str">
        <f t="shared" si="11"/>
        <v>-</v>
      </c>
      <c r="P59" s="372"/>
      <c r="Q59" s="71" t="str">
        <f>IF(ISERROR(B59/$B$76),"-",B59/$B$76)</f>
        <v>-</v>
      </c>
      <c r="R59" s="72" t="str">
        <f>IF(ISERROR(C59/$C$76),"-",C59/$C$76)</f>
        <v>-</v>
      </c>
      <c r="S59" s="73" t="str">
        <f>IF(ISERROR(D59/$D$76),"-",D59/$D$76)</f>
        <v>-</v>
      </c>
      <c r="T59" s="372"/>
      <c r="U59" s="199"/>
    </row>
    <row r="60" spans="1:21" ht="18" customHeight="1" outlineLevel="1" x14ac:dyDescent="0.25">
      <c r="A60" s="356" t="s">
        <v>98</v>
      </c>
      <c r="B60" s="176"/>
      <c r="C60" s="126"/>
      <c r="D60" s="126"/>
      <c r="E60" s="174"/>
      <c r="F60" s="174"/>
      <c r="G60" s="331"/>
      <c r="H60" s="177"/>
      <c r="I60" s="177"/>
      <c r="J60" s="174"/>
      <c r="K60" s="331"/>
      <c r="L60" s="178"/>
      <c r="M60" s="177"/>
      <c r="N60" s="177"/>
      <c r="O60" s="175"/>
      <c r="P60" s="331"/>
      <c r="Q60" s="174"/>
      <c r="R60" s="179"/>
      <c r="S60" s="174"/>
      <c r="T60" s="331"/>
      <c r="U60" s="367"/>
    </row>
    <row r="61" spans="1:21" ht="18" customHeight="1" outlineLevel="1" x14ac:dyDescent="0.25">
      <c r="A61" s="356"/>
      <c r="B61" s="209"/>
      <c r="C61" s="64">
        <f>+I61+M61</f>
        <v>0</v>
      </c>
      <c r="D61" s="65">
        <f>+I61+N61</f>
        <v>0</v>
      </c>
      <c r="E61" s="66" t="str">
        <f>IF(ISERROR(C61/B61-1),"-",C61/B61-1)</f>
        <v>-</v>
      </c>
      <c r="F61" s="66" t="str">
        <f t="shared" si="0"/>
        <v>-</v>
      </c>
      <c r="G61" s="372"/>
      <c r="H61" s="209"/>
      <c r="I61" s="210"/>
      <c r="J61" s="66" t="str">
        <f>IF(ISERROR(I61/H61-1),"-",I61/H61-1)</f>
        <v>-</v>
      </c>
      <c r="K61" s="372"/>
      <c r="L61" s="68">
        <f>+B61-H61</f>
        <v>0</v>
      </c>
      <c r="M61" s="211"/>
      <c r="N61" s="210"/>
      <c r="O61" s="70" t="str">
        <f t="shared" si="11"/>
        <v>-</v>
      </c>
      <c r="P61" s="372"/>
      <c r="Q61" s="71" t="str">
        <f>IF(ISERROR(B61/$B$76),"-",B61/$B$76)</f>
        <v>-</v>
      </c>
      <c r="R61" s="72" t="str">
        <f>IF(ISERROR(C61/$C$76),"-",C61/$C$76)</f>
        <v>-</v>
      </c>
      <c r="S61" s="73" t="str">
        <f>IF(ISERROR(D61/$D$76),"-",D61/$D$76)</f>
        <v>-</v>
      </c>
      <c r="T61" s="372"/>
      <c r="U61" s="199"/>
    </row>
    <row r="62" spans="1:21" ht="18" customHeight="1" outlineLevel="1" x14ac:dyDescent="0.25">
      <c r="A62" s="356"/>
      <c r="B62" s="209"/>
      <c r="C62" s="64">
        <f>+I62+M62</f>
        <v>0</v>
      </c>
      <c r="D62" s="65">
        <f>+I62+N62</f>
        <v>0</v>
      </c>
      <c r="E62" s="66" t="str">
        <f>IF(ISERROR(C62/B62-1),"-",C62/B62-1)</f>
        <v>-</v>
      </c>
      <c r="F62" s="66" t="str">
        <f t="shared" si="0"/>
        <v>-</v>
      </c>
      <c r="G62" s="372"/>
      <c r="H62" s="209"/>
      <c r="I62" s="210"/>
      <c r="J62" s="66" t="str">
        <f>IF(ISERROR(I62/H62-1),"-",I62/H62-1)</f>
        <v>-</v>
      </c>
      <c r="K62" s="372"/>
      <c r="L62" s="68">
        <f>+B62-H62</f>
        <v>0</v>
      </c>
      <c r="M62" s="211"/>
      <c r="N62" s="210"/>
      <c r="O62" s="70" t="str">
        <f t="shared" si="11"/>
        <v>-</v>
      </c>
      <c r="P62" s="372"/>
      <c r="Q62" s="71" t="str">
        <f>IF(ISERROR(B62/$B$76),"-",B62/$B$76)</f>
        <v>-</v>
      </c>
      <c r="R62" s="72" t="str">
        <f>IF(ISERROR(C62/$C$76),"-",C62/$C$76)</f>
        <v>-</v>
      </c>
      <c r="S62" s="73" t="str">
        <f>IF(ISERROR(D62/$D$76),"-",D62/$D$76)</f>
        <v>-</v>
      </c>
      <c r="T62" s="372"/>
      <c r="U62" s="199"/>
    </row>
    <row r="63" spans="1:21" ht="18" customHeight="1" outlineLevel="1" x14ac:dyDescent="0.25">
      <c r="A63" s="356"/>
      <c r="B63" s="209"/>
      <c r="C63" s="64">
        <f>+I63+M63</f>
        <v>0</v>
      </c>
      <c r="D63" s="65">
        <f>+I63+N63</f>
        <v>0</v>
      </c>
      <c r="E63" s="66" t="str">
        <f>IF(ISERROR(C63/B63-1),"-",C63/B63-1)</f>
        <v>-</v>
      </c>
      <c r="F63" s="66" t="str">
        <f t="shared" si="0"/>
        <v>-</v>
      </c>
      <c r="G63" s="372"/>
      <c r="H63" s="209"/>
      <c r="I63" s="210"/>
      <c r="J63" s="66" t="str">
        <f>IF(ISERROR(I63/H63-1),"-",I63/H63-1)</f>
        <v>-</v>
      </c>
      <c r="K63" s="372"/>
      <c r="L63" s="68">
        <f>+B63-H63</f>
        <v>0</v>
      </c>
      <c r="M63" s="211"/>
      <c r="N63" s="210"/>
      <c r="O63" s="70" t="str">
        <f t="shared" si="11"/>
        <v>-</v>
      </c>
      <c r="P63" s="372"/>
      <c r="Q63" s="71" t="str">
        <f>IF(ISERROR(B63/$B$76),"-",B63/$B$76)</f>
        <v>-</v>
      </c>
      <c r="R63" s="72" t="str">
        <f>IF(ISERROR(C63/$C$76),"-",C63/$C$76)</f>
        <v>-</v>
      </c>
      <c r="S63" s="73" t="str">
        <f>IF(ISERROR(D63/$D$76),"-",D63/$D$76)</f>
        <v>-</v>
      </c>
      <c r="T63" s="372"/>
      <c r="U63" s="199"/>
    </row>
    <row r="64" spans="1:21" ht="18" customHeight="1" outlineLevel="1" x14ac:dyDescent="0.25">
      <c r="A64" s="356" t="s">
        <v>99</v>
      </c>
      <c r="B64" s="176"/>
      <c r="C64" s="126"/>
      <c r="D64" s="126"/>
      <c r="E64" s="174"/>
      <c r="F64" s="174"/>
      <c r="G64" s="331"/>
      <c r="H64" s="177"/>
      <c r="I64" s="177"/>
      <c r="J64" s="174"/>
      <c r="K64" s="331"/>
      <c r="L64" s="178"/>
      <c r="M64" s="177"/>
      <c r="N64" s="177"/>
      <c r="O64" s="175"/>
      <c r="P64" s="331"/>
      <c r="Q64" s="174"/>
      <c r="R64" s="179"/>
      <c r="S64" s="174"/>
      <c r="T64" s="331"/>
      <c r="U64" s="367"/>
    </row>
    <row r="65" spans="1:21" ht="18" customHeight="1" outlineLevel="1" x14ac:dyDescent="0.25">
      <c r="A65" s="368"/>
      <c r="B65" s="209"/>
      <c r="C65" s="64">
        <f>+I65+M65</f>
        <v>0</v>
      </c>
      <c r="D65" s="65">
        <f>+I65+N65</f>
        <v>0</v>
      </c>
      <c r="E65" s="66" t="str">
        <f>IF(ISERROR(C65/B65-1),"-",C65/B65-1)</f>
        <v>-</v>
      </c>
      <c r="F65" s="66" t="str">
        <f t="shared" si="0"/>
        <v>-</v>
      </c>
      <c r="G65" s="372"/>
      <c r="H65" s="209"/>
      <c r="I65" s="210"/>
      <c r="J65" s="66" t="str">
        <f>IF(ISERROR(I65/H65-1),"-",I65/H65-1)</f>
        <v>-</v>
      </c>
      <c r="K65" s="372"/>
      <c r="L65" s="68">
        <f>+B65-H65</f>
        <v>0</v>
      </c>
      <c r="M65" s="211"/>
      <c r="N65" s="210"/>
      <c r="O65" s="70" t="str">
        <f>IF(ISERROR(N65/M65-1),"-",N65/M65-1)</f>
        <v>-</v>
      </c>
      <c r="P65" s="372"/>
      <c r="Q65" s="71" t="str">
        <f>IF(ISERROR(B65/$B$76),"-",B65/$B$76)</f>
        <v>-</v>
      </c>
      <c r="R65" s="72" t="str">
        <f>IF(ISERROR(C65/$C$76),"-",C65/$C$76)</f>
        <v>-</v>
      </c>
      <c r="S65" s="73" t="str">
        <f>IF(ISERROR(D65/$D$76),"-",D65/$D$76)</f>
        <v>-</v>
      </c>
      <c r="T65" s="372"/>
      <c r="U65" s="199"/>
    </row>
    <row r="66" spans="1:21" ht="18" customHeight="1" outlineLevel="1" x14ac:dyDescent="0.25">
      <c r="A66" s="368"/>
      <c r="B66" s="209"/>
      <c r="C66" s="64">
        <f>+I66+M66</f>
        <v>0</v>
      </c>
      <c r="D66" s="65">
        <f>+I66+N66</f>
        <v>0</v>
      </c>
      <c r="E66" s="66" t="str">
        <f>IF(ISERROR(C66/B66-1),"-",C66/B66-1)</f>
        <v>-</v>
      </c>
      <c r="F66" s="66" t="str">
        <f t="shared" si="0"/>
        <v>-</v>
      </c>
      <c r="G66" s="372"/>
      <c r="H66" s="209"/>
      <c r="I66" s="210"/>
      <c r="J66" s="66" t="str">
        <f>IF(ISERROR(I66/H66-1),"-",I66/H66-1)</f>
        <v>-</v>
      </c>
      <c r="K66" s="372"/>
      <c r="L66" s="68">
        <f>+B66-H66</f>
        <v>0</v>
      </c>
      <c r="M66" s="211"/>
      <c r="N66" s="210"/>
      <c r="O66" s="70" t="str">
        <f>IF(ISERROR(N66/M66-1),"-",N66/M66-1)</f>
        <v>-</v>
      </c>
      <c r="P66" s="372"/>
      <c r="Q66" s="71" t="str">
        <f>IF(ISERROR(B66/$B$76),"-",B66/$B$76)</f>
        <v>-</v>
      </c>
      <c r="R66" s="72" t="str">
        <f>IF(ISERROR(C66/$C$76),"-",C66/$C$76)</f>
        <v>-</v>
      </c>
      <c r="S66" s="73" t="str">
        <f>IF(ISERROR(D66/$D$76),"-",D66/$D$76)</f>
        <v>-</v>
      </c>
      <c r="T66" s="372"/>
      <c r="U66" s="199"/>
    </row>
    <row r="67" spans="1:21" ht="18" customHeight="1" outlineLevel="1" x14ac:dyDescent="0.25">
      <c r="A67" s="368" t="s">
        <v>84</v>
      </c>
      <c r="B67" s="209"/>
      <c r="C67" s="64">
        <f>+I67+M67</f>
        <v>0</v>
      </c>
      <c r="D67" s="65">
        <f>+I67+N67</f>
        <v>0</v>
      </c>
      <c r="E67" s="66" t="str">
        <f>IF(ISERROR(C67/B67-1),"-",C67/B67-1)</f>
        <v>-</v>
      </c>
      <c r="F67" s="66" t="str">
        <f t="shared" si="0"/>
        <v>-</v>
      </c>
      <c r="G67" s="372"/>
      <c r="H67" s="212"/>
      <c r="I67" s="213"/>
      <c r="J67" s="214" t="str">
        <f>IF(ISERROR(I67/H67-1),"-",I67/H67-1)</f>
        <v>-</v>
      </c>
      <c r="K67" s="372"/>
      <c r="L67" s="68">
        <f>+B67-H67</f>
        <v>0</v>
      </c>
      <c r="M67" s="211"/>
      <c r="N67" s="210"/>
      <c r="O67" s="215" t="str">
        <f>IF(ISERROR(N67/M67-1),"-",N67/M67-1)</f>
        <v>-</v>
      </c>
      <c r="P67" s="372"/>
      <c r="Q67" s="216" t="str">
        <f>IF(ISERROR(B67/$B$76),"-",B67/$B$76)</f>
        <v>-</v>
      </c>
      <c r="R67" s="217" t="str">
        <f>IF(ISERROR(C67/$C$76),"-",C67/$C$76)</f>
        <v>-</v>
      </c>
      <c r="S67" s="218" t="str">
        <f>IF(ISERROR(D67/$D$76),"-",D67/$D$76)</f>
        <v>-</v>
      </c>
      <c r="T67" s="372"/>
      <c r="U67" s="199"/>
    </row>
    <row r="68" spans="1:21" ht="18" customHeight="1" outlineLevel="1" x14ac:dyDescent="0.25">
      <c r="A68" s="356" t="s">
        <v>100</v>
      </c>
      <c r="B68" s="176"/>
      <c r="C68" s="126"/>
      <c r="D68" s="126"/>
      <c r="E68" s="174"/>
      <c r="F68" s="174"/>
      <c r="G68" s="331"/>
      <c r="H68" s="177"/>
      <c r="I68" s="177"/>
      <c r="J68" s="174"/>
      <c r="K68" s="331"/>
      <c r="L68" s="178"/>
      <c r="M68" s="177"/>
      <c r="N68" s="177"/>
      <c r="O68" s="175"/>
      <c r="P68" s="331"/>
      <c r="Q68" s="174"/>
      <c r="R68" s="179"/>
      <c r="S68" s="174"/>
      <c r="T68" s="331"/>
      <c r="U68" s="367"/>
    </row>
    <row r="69" spans="1:21" ht="18" customHeight="1" outlineLevel="1" x14ac:dyDescent="0.25">
      <c r="A69" s="368"/>
      <c r="B69" s="209"/>
      <c r="C69" s="64">
        <f>+I69+M69</f>
        <v>0</v>
      </c>
      <c r="D69" s="65">
        <f>+I69+N69</f>
        <v>0</v>
      </c>
      <c r="E69" s="66" t="str">
        <f>IF(ISERROR(C69/B69-1),"-",C69/B69-1)</f>
        <v>-</v>
      </c>
      <c r="F69" s="66" t="str">
        <f t="shared" ref="F69:F76" si="12">IF(ISERROR(D69/C69-1),"-",D69/C69-1)</f>
        <v>-</v>
      </c>
      <c r="G69" s="372"/>
      <c r="H69" s="209"/>
      <c r="I69" s="210"/>
      <c r="J69" s="66" t="str">
        <f>IF(ISERROR(I69/H69-1),"-",I69/H69-1)</f>
        <v>-</v>
      </c>
      <c r="K69" s="372"/>
      <c r="L69" s="68">
        <f>+B69-H69</f>
        <v>0</v>
      </c>
      <c r="M69" s="211"/>
      <c r="N69" s="210"/>
      <c r="O69" s="70" t="str">
        <f t="shared" si="11"/>
        <v>-</v>
      </c>
      <c r="P69" s="372"/>
      <c r="Q69" s="71" t="str">
        <f>IF(ISERROR(B69/$B$76),"-",B69/$B$76)</f>
        <v>-</v>
      </c>
      <c r="R69" s="72" t="str">
        <f>IF(ISERROR(C69/$C$76),"-",C69/$C$76)</f>
        <v>-</v>
      </c>
      <c r="S69" s="73" t="str">
        <f>IF(ISERROR(D69/$D$76),"-",D69/$D$76)</f>
        <v>-</v>
      </c>
      <c r="T69" s="372"/>
      <c r="U69" s="199"/>
    </row>
    <row r="70" spans="1:21" ht="18" customHeight="1" outlineLevel="1" x14ac:dyDescent="0.25">
      <c r="A70" s="368"/>
      <c r="B70" s="209"/>
      <c r="C70" s="64">
        <f>+I70+M70</f>
        <v>0</v>
      </c>
      <c r="D70" s="65">
        <f>+I70+N70</f>
        <v>0</v>
      </c>
      <c r="E70" s="66" t="str">
        <f>IF(ISERROR(C70/B70-1),"-",C70/B70-1)</f>
        <v>-</v>
      </c>
      <c r="F70" s="66" t="str">
        <f t="shared" si="12"/>
        <v>-</v>
      </c>
      <c r="G70" s="372"/>
      <c r="H70" s="209"/>
      <c r="I70" s="210"/>
      <c r="J70" s="66" t="str">
        <f>IF(ISERROR(I70/H70-1),"-",I70/H70-1)</f>
        <v>-</v>
      </c>
      <c r="K70" s="372"/>
      <c r="L70" s="68">
        <f>+B70-H70</f>
        <v>0</v>
      </c>
      <c r="M70" s="211"/>
      <c r="N70" s="210"/>
      <c r="O70" s="70" t="str">
        <f>IF(ISERROR(N70/M70-1),"-",N70/M70-1)</f>
        <v>-</v>
      </c>
      <c r="P70" s="372"/>
      <c r="Q70" s="71" t="str">
        <f>IF(ISERROR(B70/$B$76),"-",B70/$B$76)</f>
        <v>-</v>
      </c>
      <c r="R70" s="72" t="str">
        <f>IF(ISERROR(C70/$C$76),"-",C70/$C$76)</f>
        <v>-</v>
      </c>
      <c r="S70" s="73" t="str">
        <f>IF(ISERROR(D70/$D$76),"-",D70/$D$76)</f>
        <v>-</v>
      </c>
      <c r="T70" s="372"/>
      <c r="U70" s="199"/>
    </row>
    <row r="71" spans="1:21" ht="18" customHeight="1" outlineLevel="1" thickBot="1" x14ac:dyDescent="0.3">
      <c r="A71" s="368" t="s">
        <v>84</v>
      </c>
      <c r="B71" s="209"/>
      <c r="C71" s="64">
        <f>+I71+M71</f>
        <v>0</v>
      </c>
      <c r="D71" s="65">
        <f>+I71+N71</f>
        <v>0</v>
      </c>
      <c r="E71" s="66" t="str">
        <f>IF(ISERROR(C71/B71-1),"-",C71/B71-1)</f>
        <v>-</v>
      </c>
      <c r="F71" s="66" t="str">
        <f t="shared" si="12"/>
        <v>-</v>
      </c>
      <c r="G71" s="372"/>
      <c r="H71" s="212"/>
      <c r="I71" s="213"/>
      <c r="J71" s="214" t="str">
        <f>IF(ISERROR(I71/H71-1),"-",I71/H71-1)</f>
        <v>-</v>
      </c>
      <c r="K71" s="372"/>
      <c r="L71" s="68">
        <f>+B71-H71</f>
        <v>0</v>
      </c>
      <c r="M71" s="211"/>
      <c r="N71" s="210"/>
      <c r="O71" s="215" t="str">
        <f>IF(ISERROR(N71/M71-1),"-",N71/M71-1)</f>
        <v>-</v>
      </c>
      <c r="P71" s="372"/>
      <c r="Q71" s="216" t="str">
        <f>IF(ISERROR(B71/$B$76),"-",B71/$B$76)</f>
        <v>-</v>
      </c>
      <c r="R71" s="217" t="str">
        <f>IF(ISERROR(C71/$C$76),"-",C71/$C$76)</f>
        <v>-</v>
      </c>
      <c r="S71" s="218" t="str">
        <f>IF(ISERROR(D71/$D$76),"-",D71/$D$76)</f>
        <v>-</v>
      </c>
      <c r="T71" s="372"/>
      <c r="U71" s="199"/>
    </row>
    <row r="72" spans="1:21" s="247" customFormat="1" ht="22.5" customHeight="1" thickBot="1" x14ac:dyDescent="0.3">
      <c r="A72" s="360" t="s">
        <v>101</v>
      </c>
      <c r="B72" s="192">
        <f>+SUM(B39:B71)</f>
        <v>0</v>
      </c>
      <c r="C72" s="193">
        <f>+SUM(C39:C71)</f>
        <v>0</v>
      </c>
      <c r="D72" s="192">
        <f>+SUM(D39:D71)</f>
        <v>0</v>
      </c>
      <c r="E72" s="194" t="str">
        <f>IF(ISERROR(C72/B72-1),"-",C72/B72-1)</f>
        <v>-</v>
      </c>
      <c r="F72" s="194" t="str">
        <f t="shared" si="12"/>
        <v>-</v>
      </c>
      <c r="G72" s="331"/>
      <c r="H72" s="192">
        <f>+SUM(H39:H71)</f>
        <v>0</v>
      </c>
      <c r="I72" s="192">
        <f>+SUM(I39:I71)</f>
        <v>0</v>
      </c>
      <c r="J72" s="194" t="str">
        <f>IF(ISERROR(I72/H72-1),"-",I72/H72-1)</f>
        <v>-</v>
      </c>
      <c r="K72" s="331"/>
      <c r="L72" s="195">
        <f>+SUM(L39:L71)</f>
        <v>0</v>
      </c>
      <c r="M72" s="192">
        <f>+SUM(M39:M71)</f>
        <v>0</v>
      </c>
      <c r="N72" s="192">
        <f>+SUM(N39:N71)</f>
        <v>0</v>
      </c>
      <c r="O72" s="194" t="str">
        <f>IF(ISERROR(N72/M72-1),"-",N72/M72-1)</f>
        <v>-</v>
      </c>
      <c r="P72" s="331"/>
      <c r="Q72" s="196" t="str">
        <f>IF(ISERROR(B72/$B$76),"-",B72/$B$76)</f>
        <v>-</v>
      </c>
      <c r="R72" s="197" t="str">
        <f>IF(ISERROR(C72/$C$76),"-",C72/$C$76)</f>
        <v>-</v>
      </c>
      <c r="S72" s="198" t="str">
        <f>IF(ISERROR(D72/$D$76),"-",D72/$D$76)</f>
        <v>-</v>
      </c>
      <c r="T72" s="331"/>
      <c r="U72" s="199"/>
    </row>
    <row r="73" spans="1:21" s="247" customFormat="1" ht="6.75" customHeight="1" thickBot="1" x14ac:dyDescent="0.3">
      <c r="A73" s="369"/>
      <c r="B73" s="373"/>
      <c r="C73" s="373"/>
      <c r="D73" s="373"/>
      <c r="E73" s="374"/>
      <c r="F73" s="374"/>
      <c r="G73" s="375"/>
      <c r="H73" s="373"/>
      <c r="I73" s="376"/>
      <c r="J73" s="219"/>
      <c r="K73" s="373"/>
      <c r="L73" s="373"/>
      <c r="M73" s="373"/>
      <c r="N73" s="220"/>
      <c r="O73" s="221"/>
      <c r="P73" s="331"/>
      <c r="Q73" s="377"/>
      <c r="R73" s="378"/>
      <c r="S73" s="220"/>
      <c r="T73" s="331"/>
      <c r="U73" s="220"/>
    </row>
    <row r="74" spans="1:21" s="247" customFormat="1" ht="18" customHeight="1" thickBot="1" x14ac:dyDescent="0.3">
      <c r="A74" s="360" t="s">
        <v>102</v>
      </c>
      <c r="B74" s="192">
        <f>+B72+B36</f>
        <v>0</v>
      </c>
      <c r="C74" s="193">
        <f>+C72+C36</f>
        <v>0</v>
      </c>
      <c r="D74" s="192">
        <f>+D72+D36</f>
        <v>0</v>
      </c>
      <c r="E74" s="194" t="str">
        <f>IF(ISERROR(C74/B74-1),"-",C74/B74-1)</f>
        <v>-</v>
      </c>
      <c r="F74" s="194" t="str">
        <f t="shared" si="12"/>
        <v>-</v>
      </c>
      <c r="G74" s="331"/>
      <c r="H74" s="195">
        <f>+H72+H36</f>
        <v>0</v>
      </c>
      <c r="I74" s="192">
        <f>+I72+I36</f>
        <v>0</v>
      </c>
      <c r="J74" s="194" t="str">
        <f>IF(ISERROR(I74/H74-1),"-",I74/H74-1)</f>
        <v>-</v>
      </c>
      <c r="K74" s="331"/>
      <c r="L74" s="195">
        <f>+L72+L36</f>
        <v>0</v>
      </c>
      <c r="M74" s="193">
        <f>+M72+M36</f>
        <v>0</v>
      </c>
      <c r="N74" s="192">
        <f>+N72+N36</f>
        <v>0</v>
      </c>
      <c r="O74" s="194" t="str">
        <f>IF(ISERROR(N74/M74-1),"-",N74/M74-1)</f>
        <v>-</v>
      </c>
      <c r="P74" s="331"/>
      <c r="Q74" s="196" t="str">
        <f>IF(ISERROR(B74/$B$76),"-",B74/$B$76)</f>
        <v>-</v>
      </c>
      <c r="R74" s="197" t="str">
        <f>IF(ISERROR(C74/$C$76),"-",C74/$C$76)</f>
        <v>-</v>
      </c>
      <c r="S74" s="198" t="str">
        <f>IF(ISERROR(D74/$D$76),"-",D74/$D$76)</f>
        <v>-</v>
      </c>
      <c r="T74" s="331"/>
      <c r="U74" s="199"/>
    </row>
    <row r="75" spans="1:21" s="248" customFormat="1" ht="6.95" customHeight="1" thickBot="1" x14ac:dyDescent="0.3">
      <c r="A75" s="361"/>
      <c r="B75" s="146"/>
      <c r="C75" s="146"/>
      <c r="D75" s="146"/>
      <c r="E75" s="143"/>
      <c r="F75" s="143"/>
      <c r="G75" s="146"/>
      <c r="H75" s="146"/>
      <c r="I75" s="379"/>
      <c r="J75" s="143"/>
      <c r="K75" s="146"/>
      <c r="L75" s="146"/>
      <c r="M75" s="146"/>
      <c r="N75" s="379"/>
      <c r="O75" s="143"/>
      <c r="P75" s="331"/>
      <c r="Q75" s="380"/>
      <c r="R75" s="381"/>
      <c r="S75" s="379"/>
      <c r="T75" s="331"/>
      <c r="U75" s="382"/>
    </row>
    <row r="76" spans="1:21" s="247" customFormat="1" ht="18" customHeight="1" thickBot="1" x14ac:dyDescent="0.3">
      <c r="A76" s="383" t="s">
        <v>103</v>
      </c>
      <c r="B76" s="222">
        <f>+B74+B18</f>
        <v>0</v>
      </c>
      <c r="C76" s="223">
        <f>+C74+C18</f>
        <v>0</v>
      </c>
      <c r="D76" s="224">
        <f>+D74+D18</f>
        <v>0</v>
      </c>
      <c r="E76" s="225" t="str">
        <f>IF(ISERROR(C76/B76-1),"-",C76/B76-1)</f>
        <v>-</v>
      </c>
      <c r="F76" s="225" t="str">
        <f t="shared" si="12"/>
        <v>-</v>
      </c>
      <c r="G76" s="331"/>
      <c r="H76" s="222">
        <f>+H74+H18</f>
        <v>0</v>
      </c>
      <c r="I76" s="224">
        <f>+I74+I18</f>
        <v>0</v>
      </c>
      <c r="J76" s="225" t="str">
        <f>IF(ISERROR(I76/H76-1),"-",I76/H76-1)</f>
        <v>-</v>
      </c>
      <c r="K76" s="331"/>
      <c r="L76" s="222">
        <f>+L74+L18</f>
        <v>0</v>
      </c>
      <c r="M76" s="224">
        <f>+M74+M18</f>
        <v>0</v>
      </c>
      <c r="N76" s="224">
        <f>+N74+N18</f>
        <v>0</v>
      </c>
      <c r="O76" s="225" t="str">
        <f>IF(ISERROR(N76/M76-1),"-",N76/M76-1)</f>
        <v>-</v>
      </c>
      <c r="P76" s="331"/>
      <c r="Q76" s="226" t="str">
        <f>IF(ISERROR(B76/$B$76),"-",B76/$B$76)</f>
        <v>-</v>
      </c>
      <c r="R76" s="227" t="str">
        <f>IF(ISERROR(C76/$C$76),"-",C76/$C$76)</f>
        <v>-</v>
      </c>
      <c r="S76" s="228" t="str">
        <f>IF(ISERROR(D76/$D$76),"-",D76/$D$76)</f>
        <v>-</v>
      </c>
      <c r="T76" s="331"/>
      <c r="U76" s="199"/>
    </row>
    <row r="77" spans="1:21" s="249" customFormat="1" ht="18" customHeight="1" x14ac:dyDescent="0.2">
      <c r="A77" s="384" t="s">
        <v>104</v>
      </c>
      <c r="B77" s="385">
        <f>B76-Dépenses!B93</f>
        <v>0</v>
      </c>
      <c r="C77" s="385">
        <f>C76-Dépenses!C93</f>
        <v>0</v>
      </c>
      <c r="D77" s="385">
        <f>D76-Dépenses!D93</f>
        <v>0</v>
      </c>
      <c r="E77" s="386"/>
      <c r="F77" s="387"/>
      <c r="G77" s="385"/>
      <c r="H77" s="385">
        <f>H76-Dépenses!H93</f>
        <v>0</v>
      </c>
      <c r="I77" s="385">
        <f>I76-Dépenses!I93</f>
        <v>0</v>
      </c>
      <c r="J77" s="386"/>
      <c r="K77" s="385"/>
      <c r="L77" s="385">
        <f>L76-Dépenses!L93</f>
        <v>0</v>
      </c>
      <c r="M77" s="385">
        <f>M76-Dépenses!M93</f>
        <v>0</v>
      </c>
      <c r="N77" s="385">
        <f>N76-Dépenses!N93</f>
        <v>0</v>
      </c>
      <c r="O77" s="387"/>
      <c r="P77" s="387"/>
      <c r="Q77" s="387"/>
      <c r="R77" s="387"/>
      <c r="S77" s="387"/>
      <c r="T77" s="331"/>
      <c r="U77" s="388"/>
    </row>
    <row r="78" spans="1:21" ht="18" customHeight="1" x14ac:dyDescent="0.25">
      <c r="A78" s="389"/>
      <c r="B78" s="61"/>
      <c r="C78" s="61"/>
      <c r="D78" s="61"/>
      <c r="E78" s="61"/>
      <c r="G78" s="61"/>
      <c r="H78" s="61"/>
      <c r="I78" s="385"/>
      <c r="J78" s="61"/>
      <c r="K78" s="390"/>
      <c r="L78" s="390"/>
      <c r="M78" s="391"/>
      <c r="N78" s="155"/>
      <c r="O78" s="61"/>
      <c r="P78" s="155"/>
      <c r="Q78" s="155"/>
      <c r="R78" s="392"/>
      <c r="S78" s="393"/>
      <c r="T78" s="394"/>
      <c r="U78" s="395"/>
    </row>
    <row r="79" spans="1:21" ht="18" customHeight="1" x14ac:dyDescent="0.25">
      <c r="A79" s="230" t="s">
        <v>105</v>
      </c>
      <c r="G79" s="143"/>
      <c r="H79" s="61"/>
      <c r="I79" s="385"/>
      <c r="J79" s="229"/>
      <c r="K79" s="396"/>
      <c r="L79" s="397"/>
      <c r="M79" s="61"/>
      <c r="N79" s="229"/>
      <c r="P79" s="229"/>
      <c r="Q79" s="229"/>
      <c r="R79" s="398"/>
      <c r="S79" s="229"/>
      <c r="T79" s="229"/>
      <c r="U79" s="399"/>
    </row>
    <row r="80" spans="1:21" ht="18" customHeight="1" x14ac:dyDescent="0.25">
      <c r="A80" s="231" t="s">
        <v>121</v>
      </c>
      <c r="B80" s="232"/>
      <c r="C80" s="61"/>
      <c r="D80" s="61"/>
      <c r="G80" s="396"/>
      <c r="L80" s="397"/>
      <c r="M80" s="61"/>
      <c r="N80" s="229"/>
      <c r="P80" s="229"/>
      <c r="Q80" s="229"/>
      <c r="R80" s="398"/>
      <c r="S80" s="229"/>
      <c r="T80" s="229"/>
      <c r="U80" s="399"/>
    </row>
    <row r="81" spans="1:21" ht="18" customHeight="1" thickBot="1" x14ac:dyDescent="0.3">
      <c r="A81" s="235" t="s">
        <v>123</v>
      </c>
      <c r="B81" s="236">
        <f>I3</f>
        <v>0</v>
      </c>
      <c r="C81" s="125"/>
      <c r="D81" s="61"/>
      <c r="G81" s="396"/>
      <c r="L81" s="397"/>
      <c r="M81" s="61"/>
      <c r="N81" s="229"/>
      <c r="P81" s="229"/>
      <c r="Q81" s="229"/>
      <c r="R81" s="398"/>
      <c r="S81" s="229"/>
      <c r="T81" s="229"/>
      <c r="U81" s="399"/>
    </row>
    <row r="82" spans="1:21" ht="18" customHeight="1" thickBot="1" x14ac:dyDescent="0.3">
      <c r="A82" s="237" t="s">
        <v>122</v>
      </c>
      <c r="B82" s="238">
        <f>B80-B81</f>
        <v>0</v>
      </c>
      <c r="C82" s="61"/>
      <c r="D82" s="61"/>
      <c r="G82" s="396"/>
      <c r="L82" s="397"/>
      <c r="M82" s="61"/>
      <c r="N82" s="229"/>
      <c r="P82" s="229"/>
      <c r="Q82" s="229"/>
      <c r="R82" s="398"/>
      <c r="S82" s="229"/>
      <c r="T82" s="229"/>
      <c r="U82" s="399"/>
    </row>
    <row r="83" spans="1:21" ht="35.25" customHeight="1" x14ac:dyDescent="0.25">
      <c r="A83" s="289" t="s">
        <v>124</v>
      </c>
      <c r="B83" s="232"/>
      <c r="C83" s="125"/>
      <c r="D83" s="61"/>
      <c r="G83" s="396"/>
      <c r="L83" s="397"/>
      <c r="M83" s="61"/>
      <c r="N83" s="229"/>
      <c r="P83" s="229"/>
      <c r="Q83" s="229"/>
      <c r="R83" s="398"/>
      <c r="S83" s="229"/>
      <c r="T83" s="229"/>
      <c r="U83" s="399"/>
    </row>
    <row r="84" spans="1:21" customFormat="1" ht="18" customHeight="1" x14ac:dyDescent="0.25">
      <c r="A84" s="235" t="s">
        <v>125</v>
      </c>
      <c r="B84" s="239">
        <f>N4+N3</f>
        <v>0</v>
      </c>
      <c r="C84" s="400"/>
      <c r="D84" s="3"/>
      <c r="F84" s="3"/>
      <c r="H84" s="229"/>
      <c r="I84" s="233"/>
      <c r="J84" s="234"/>
      <c r="K84" s="229"/>
      <c r="L84" s="3"/>
      <c r="O84" s="3"/>
      <c r="P84" s="3"/>
      <c r="Q84" s="3"/>
      <c r="R84" s="401"/>
      <c r="S84" s="3"/>
      <c r="U84" s="402"/>
    </row>
    <row r="85" spans="1:21" ht="46.5" customHeight="1" x14ac:dyDescent="0.25">
      <c r="A85" s="240" t="s">
        <v>106</v>
      </c>
      <c r="B85" s="239">
        <f>IF(ISERROR(B80+B83-B81-B84),"-",B80+B83-B81-B84)</f>
        <v>0</v>
      </c>
      <c r="C85" s="61"/>
      <c r="D85" s="403"/>
      <c r="E85" s="404"/>
      <c r="G85" s="61"/>
      <c r="L85" s="61"/>
      <c r="M85" s="61"/>
      <c r="N85" s="397"/>
      <c r="O85" s="61"/>
      <c r="P85" s="403"/>
      <c r="Q85" s="397"/>
      <c r="R85" s="398"/>
      <c r="S85" s="405"/>
      <c r="T85" s="396"/>
      <c r="U85" s="406"/>
    </row>
    <row r="86" spans="1:21" ht="18" customHeight="1" thickBot="1" x14ac:dyDescent="0.3">
      <c r="A86" s="407"/>
      <c r="B86" s="143"/>
      <c r="C86" s="61"/>
      <c r="D86" s="403"/>
      <c r="E86" s="404"/>
      <c r="G86" s="61"/>
      <c r="L86" s="61"/>
      <c r="M86" s="61"/>
      <c r="N86" s="397"/>
      <c r="O86" s="61"/>
      <c r="P86" s="403"/>
      <c r="Q86" s="397"/>
      <c r="R86" s="398"/>
      <c r="S86" s="405"/>
      <c r="T86" s="396"/>
      <c r="U86" s="406"/>
    </row>
    <row r="87" spans="1:21" ht="48" customHeight="1" thickBot="1" x14ac:dyDescent="0.3">
      <c r="A87" s="408" t="s">
        <v>162</v>
      </c>
      <c r="B87" s="149" t="s">
        <v>48</v>
      </c>
      <c r="C87" s="61"/>
      <c r="D87" s="155"/>
      <c r="E87" s="61"/>
      <c r="G87" s="61"/>
      <c r="L87" s="61"/>
      <c r="M87" s="61"/>
      <c r="N87" s="155"/>
      <c r="O87" s="61"/>
      <c r="P87" s="155"/>
      <c r="Q87" s="155"/>
      <c r="R87" s="398"/>
      <c r="S87" s="393"/>
      <c r="T87" s="394"/>
      <c r="U87" s="395"/>
    </row>
    <row r="88" spans="1:21" s="241" customFormat="1" ht="18" customHeight="1" x14ac:dyDescent="0.25">
      <c r="A88" s="409"/>
      <c r="B88" s="391"/>
      <c r="C88" s="391"/>
      <c r="D88" s="410"/>
      <c r="E88" s="391"/>
      <c r="G88" s="411"/>
      <c r="H88" s="391"/>
      <c r="I88" s="412"/>
      <c r="J88" s="391"/>
      <c r="K88" s="391"/>
      <c r="L88" s="391"/>
      <c r="M88" s="391"/>
      <c r="N88" s="412"/>
      <c r="O88" s="391"/>
      <c r="P88" s="412"/>
      <c r="Q88" s="412"/>
      <c r="R88" s="392"/>
      <c r="S88" s="413"/>
      <c r="T88" s="414"/>
      <c r="U88" s="415"/>
    </row>
    <row r="89" spans="1:21" ht="18" customHeight="1" x14ac:dyDescent="0.25">
      <c r="A89" s="416" t="s">
        <v>107</v>
      </c>
      <c r="G89" s="151"/>
      <c r="H89" s="151"/>
      <c r="I89" s="151"/>
      <c r="K89" s="151"/>
      <c r="L89" s="151"/>
      <c r="R89" s="417"/>
      <c r="U89" s="418"/>
    </row>
    <row r="90" spans="1:21" s="61" customFormat="1" ht="18" customHeight="1" x14ac:dyDescent="0.25">
      <c r="A90" s="416" t="s">
        <v>108</v>
      </c>
      <c r="F90" s="155"/>
      <c r="H90" s="151"/>
      <c r="I90" s="151"/>
      <c r="L90" s="151"/>
      <c r="M90" s="151"/>
      <c r="N90" s="156"/>
      <c r="O90" s="155"/>
      <c r="R90" s="419"/>
      <c r="T90" s="155"/>
      <c r="U90" s="420"/>
    </row>
    <row r="91" spans="1:21" s="61" customFormat="1" ht="18" customHeight="1" x14ac:dyDescent="0.25">
      <c r="A91" s="421" t="s">
        <v>109</v>
      </c>
      <c r="B91" s="422"/>
      <c r="C91" s="422"/>
      <c r="D91" s="422"/>
      <c r="E91" s="422"/>
      <c r="F91" s="423"/>
      <c r="G91" s="422"/>
      <c r="H91" s="422"/>
      <c r="I91" s="422"/>
      <c r="J91" s="422"/>
      <c r="K91" s="422"/>
      <c r="L91" s="422"/>
      <c r="M91" s="422"/>
      <c r="N91" s="424"/>
      <c r="O91" s="423"/>
      <c r="P91" s="422"/>
      <c r="Q91" s="422"/>
      <c r="R91" s="425"/>
      <c r="S91" s="422"/>
      <c r="T91" s="423"/>
      <c r="U91" s="426"/>
    </row>
  </sheetData>
  <conditionalFormatting sqref="E2:F2">
    <cfRule type="cellIs" dxfId="664" priority="599" stopIfTrue="1" operator="lessThan">
      <formula>-0.2</formula>
    </cfRule>
    <cfRule type="cellIs" dxfId="663" priority="600" stopIfTrue="1" operator="greaterThan">
      <formula>0.2</formula>
    </cfRule>
  </conditionalFormatting>
  <conditionalFormatting sqref="E3:F3 J3 E21:F23 E39:F39 E41:F43 E45:F47 E49:F51 E53:F55 E57:F59 E61:F63 E69:F71">
    <cfRule type="cellIs" dxfId="662" priority="727" stopIfTrue="1" operator="lessThan">
      <formula>-0.1</formula>
    </cfRule>
  </conditionalFormatting>
  <conditionalFormatting sqref="E5:F5">
    <cfRule type="cellIs" dxfId="661" priority="446" stopIfTrue="1" operator="greaterThan">
      <formula xml:space="preserve"> 0.1</formula>
    </cfRule>
    <cfRule type="cellIs" dxfId="660" priority="447" stopIfTrue="1" operator="lessThan">
      <formula>-0.1</formula>
    </cfRule>
    <cfRule type="cellIs" dxfId="659" priority="450" stopIfTrue="1" operator="greaterThan">
      <formula xml:space="preserve"> 0.1</formula>
    </cfRule>
    <cfRule type="cellIs" dxfId="658" priority="451" stopIfTrue="1" operator="lessThan">
      <formula>-0.1</formula>
    </cfRule>
  </conditionalFormatting>
  <conditionalFormatting sqref="E5:F15">
    <cfRule type="cellIs" dxfId="657" priority="479" stopIfTrue="1" operator="greaterThan">
      <formula xml:space="preserve"> 0.1</formula>
    </cfRule>
    <cfRule type="cellIs" dxfId="656" priority="480" stopIfTrue="1" operator="lessThan">
      <formula>-0.1</formula>
    </cfRule>
  </conditionalFormatting>
  <conditionalFormatting sqref="E13:F13">
    <cfRule type="cellIs" dxfId="655" priority="475" stopIfTrue="1" operator="greaterThan">
      <formula xml:space="preserve"> 0.1</formula>
    </cfRule>
    <cfRule type="cellIs" dxfId="654" priority="476" stopIfTrue="1" operator="lessThan">
      <formula>-0.1</formula>
    </cfRule>
  </conditionalFormatting>
  <conditionalFormatting sqref="E14:F18">
    <cfRule type="cellIs" dxfId="653" priority="583" stopIfTrue="1" operator="greaterThan">
      <formula xml:space="preserve"> 0.1</formula>
    </cfRule>
    <cfRule type="cellIs" dxfId="652" priority="584" stopIfTrue="1" operator="lessThan">
      <formula>-0.1</formula>
    </cfRule>
  </conditionalFormatting>
  <conditionalFormatting sqref="E20:F20">
    <cfRule type="cellIs" dxfId="651" priority="710" stopIfTrue="1" operator="lessThan">
      <formula>-0.2</formula>
    </cfRule>
    <cfRule type="cellIs" dxfId="650" priority="711" stopIfTrue="1" operator="greaterThan">
      <formula>0.2</formula>
    </cfRule>
  </conditionalFormatting>
  <conditionalFormatting sqref="E24:F24">
    <cfRule type="cellIs" dxfId="649" priority="417" stopIfTrue="1" operator="greaterThan">
      <formula xml:space="preserve"> 0.1</formula>
    </cfRule>
    <cfRule type="cellIs" dxfId="648" priority="418" stopIfTrue="1" operator="lessThan">
      <formula>-0.1</formula>
    </cfRule>
  </conditionalFormatting>
  <conditionalFormatting sqref="E24:F27">
    <cfRule type="cellIs" dxfId="647" priority="421" stopIfTrue="1" operator="greaterThan">
      <formula xml:space="preserve"> 0.1</formula>
    </cfRule>
    <cfRule type="cellIs" dxfId="646" priority="422" stopIfTrue="1" operator="lessThan">
      <formula>-0.1</formula>
    </cfRule>
  </conditionalFormatting>
  <conditionalFormatting sqref="E28:F28">
    <cfRule type="cellIs" dxfId="645" priority="388" stopIfTrue="1" operator="greaterThan">
      <formula xml:space="preserve"> 0.1</formula>
    </cfRule>
    <cfRule type="cellIs" dxfId="644" priority="389" stopIfTrue="1" operator="lessThan">
      <formula>-0.1</formula>
    </cfRule>
  </conditionalFormatting>
  <conditionalFormatting sqref="E28:F31">
    <cfRule type="cellIs" dxfId="643" priority="392" stopIfTrue="1" operator="greaterThan">
      <formula xml:space="preserve"> 0.1</formula>
    </cfRule>
    <cfRule type="cellIs" dxfId="642" priority="393" stopIfTrue="1" operator="lessThan">
      <formula>-0.1</formula>
    </cfRule>
  </conditionalFormatting>
  <conditionalFormatting sqref="E32:F32">
    <cfRule type="cellIs" dxfId="641" priority="359" stopIfTrue="1" operator="greaterThan">
      <formula xml:space="preserve"> 0.1</formula>
    </cfRule>
    <cfRule type="cellIs" dxfId="640" priority="360" stopIfTrue="1" operator="lessThan">
      <formula>-0.1</formula>
    </cfRule>
  </conditionalFormatting>
  <conditionalFormatting sqref="E32:F36">
    <cfRule type="cellIs" dxfId="639" priority="363" stopIfTrue="1" operator="greaterThan">
      <formula xml:space="preserve"> 0.1</formula>
    </cfRule>
    <cfRule type="cellIs" dxfId="638" priority="364" stopIfTrue="1" operator="lessThan">
      <formula>-0.1</formula>
    </cfRule>
  </conditionalFormatting>
  <conditionalFormatting sqref="E38:F38">
    <cfRule type="cellIs" dxfId="637" priority="506" stopIfTrue="1" operator="greaterThan">
      <formula xml:space="preserve"> 0.1</formula>
    </cfRule>
    <cfRule type="cellIs" dxfId="636" priority="507" stopIfTrue="1" operator="lessThan">
      <formula>-0.1</formula>
    </cfRule>
  </conditionalFormatting>
  <conditionalFormatting sqref="E38:F39">
    <cfRule type="cellIs" dxfId="635" priority="508" stopIfTrue="1" operator="greaterThan">
      <formula xml:space="preserve"> 0.1</formula>
    </cfRule>
    <cfRule type="cellIs" dxfId="634" priority="509" stopIfTrue="1" operator="lessThan">
      <formula>-0.1</formula>
    </cfRule>
  </conditionalFormatting>
  <conditionalFormatting sqref="E39:F39 E69:F71 E21:F23 E41:F43 E45:F47 E49:F51 E53:F55 E57:F59 E61:F63 E3:F3 J3">
    <cfRule type="cellIs" dxfId="633" priority="726" stopIfTrue="1" operator="greaterThan">
      <formula xml:space="preserve"> 0.1</formula>
    </cfRule>
  </conditionalFormatting>
  <conditionalFormatting sqref="E40:F40">
    <cfRule type="cellIs" dxfId="632" priority="330" stopIfTrue="1" operator="greaterThan">
      <formula xml:space="preserve"> 0.1</formula>
    </cfRule>
    <cfRule type="cellIs" dxfId="631" priority="331" stopIfTrue="1" operator="lessThan">
      <formula>-0.1</formula>
    </cfRule>
  </conditionalFormatting>
  <conditionalFormatting sqref="E40:F43">
    <cfRule type="cellIs" dxfId="630" priority="334" stopIfTrue="1" operator="greaterThan">
      <formula xml:space="preserve"> 0.1</formula>
    </cfRule>
    <cfRule type="cellIs" dxfId="629" priority="335" stopIfTrue="1" operator="lessThan">
      <formula>-0.1</formula>
    </cfRule>
  </conditionalFormatting>
  <conditionalFormatting sqref="E44:F44">
    <cfRule type="cellIs" dxfId="628" priority="301" stopIfTrue="1" operator="greaterThan">
      <formula xml:space="preserve"> 0.1</formula>
    </cfRule>
    <cfRule type="cellIs" dxfId="627" priority="302" stopIfTrue="1" operator="lessThan">
      <formula>-0.1</formula>
    </cfRule>
  </conditionalFormatting>
  <conditionalFormatting sqref="E44:F47">
    <cfRule type="cellIs" dxfId="626" priority="305" stopIfTrue="1" operator="greaterThan">
      <formula xml:space="preserve"> 0.1</formula>
    </cfRule>
    <cfRule type="cellIs" dxfId="625" priority="306" stopIfTrue="1" operator="lessThan">
      <formula>-0.1</formula>
    </cfRule>
  </conditionalFormatting>
  <conditionalFormatting sqref="E48:F48">
    <cfRule type="cellIs" dxfId="624" priority="272" stopIfTrue="1" operator="greaterThan">
      <formula xml:space="preserve"> 0.1</formula>
    </cfRule>
    <cfRule type="cellIs" dxfId="623" priority="273" stopIfTrue="1" operator="lessThan">
      <formula>-0.1</formula>
    </cfRule>
  </conditionalFormatting>
  <conditionalFormatting sqref="E48:F51">
    <cfRule type="cellIs" dxfId="622" priority="276" stopIfTrue="1" operator="greaterThan">
      <formula xml:space="preserve"> 0.1</formula>
    </cfRule>
    <cfRule type="cellIs" dxfId="621" priority="277" stopIfTrue="1" operator="lessThan">
      <formula>-0.1</formula>
    </cfRule>
  </conditionalFormatting>
  <conditionalFormatting sqref="E52:F52">
    <cfRule type="cellIs" dxfId="620" priority="243" stopIfTrue="1" operator="greaterThan">
      <formula xml:space="preserve"> 0.1</formula>
    </cfRule>
    <cfRule type="cellIs" dxfId="619" priority="244" stopIfTrue="1" operator="lessThan">
      <formula>-0.1</formula>
    </cfRule>
  </conditionalFormatting>
  <conditionalFormatting sqref="E52:F55">
    <cfRule type="cellIs" dxfId="618" priority="247" stopIfTrue="1" operator="greaterThan">
      <formula xml:space="preserve"> 0.1</formula>
    </cfRule>
    <cfRule type="cellIs" dxfId="617" priority="248" stopIfTrue="1" operator="lessThan">
      <formula>-0.1</formula>
    </cfRule>
  </conditionalFormatting>
  <conditionalFormatting sqref="E56:F56">
    <cfRule type="cellIs" dxfId="616" priority="214" stopIfTrue="1" operator="greaterThan">
      <formula xml:space="preserve"> 0.1</formula>
    </cfRule>
    <cfRule type="cellIs" dxfId="615" priority="215" stopIfTrue="1" operator="lessThan">
      <formula>-0.1</formula>
    </cfRule>
  </conditionalFormatting>
  <conditionalFormatting sqref="E56:F59">
    <cfRule type="cellIs" dxfId="614" priority="218" stopIfTrue="1" operator="greaterThan">
      <formula xml:space="preserve"> 0.1</formula>
    </cfRule>
    <cfRule type="cellIs" dxfId="613" priority="219" stopIfTrue="1" operator="lessThan">
      <formula>-0.1</formula>
    </cfRule>
  </conditionalFormatting>
  <conditionalFormatting sqref="E60:F60">
    <cfRule type="cellIs" dxfId="612" priority="185" stopIfTrue="1" operator="greaterThan">
      <formula xml:space="preserve"> 0.1</formula>
    </cfRule>
    <cfRule type="cellIs" dxfId="611" priority="186" stopIfTrue="1" operator="lessThan">
      <formula>-0.1</formula>
    </cfRule>
  </conditionalFormatting>
  <conditionalFormatting sqref="E60:F63">
    <cfRule type="cellIs" dxfId="610" priority="189" stopIfTrue="1" operator="greaterThan">
      <formula xml:space="preserve"> 0.1</formula>
    </cfRule>
    <cfRule type="cellIs" dxfId="609" priority="190" stopIfTrue="1" operator="lessThan">
      <formula>-0.1</formula>
    </cfRule>
  </conditionalFormatting>
  <conditionalFormatting sqref="E64:F64">
    <cfRule type="cellIs" dxfId="608" priority="62" stopIfTrue="1" operator="greaterThan">
      <formula xml:space="preserve"> 0.1</formula>
    </cfRule>
    <cfRule type="cellIs" dxfId="607" priority="63" stopIfTrue="1" operator="lessThan">
      <formula>-0.1</formula>
    </cfRule>
    <cfRule type="cellIs" dxfId="606" priority="66" stopIfTrue="1" operator="greaterThan">
      <formula xml:space="preserve"> 0.1</formula>
    </cfRule>
    <cfRule type="cellIs" dxfId="605" priority="67" stopIfTrue="1" operator="lessThan">
      <formula>-0.1</formula>
    </cfRule>
  </conditionalFormatting>
  <conditionalFormatting sqref="E65:F67">
    <cfRule type="cellIs" dxfId="604" priority="125" stopIfTrue="1" operator="greaterThan">
      <formula xml:space="preserve"> 0.1</formula>
    </cfRule>
    <cfRule type="cellIs" dxfId="603" priority="126" stopIfTrue="1" operator="lessThan">
      <formula>-0.1</formula>
    </cfRule>
  </conditionalFormatting>
  <conditionalFormatting sqref="E65:F68">
    <cfRule type="cellIs" dxfId="602" priority="129" stopIfTrue="1" operator="greaterThan">
      <formula xml:space="preserve"> 0.1</formula>
    </cfRule>
    <cfRule type="cellIs" dxfId="601" priority="130" stopIfTrue="1" operator="lessThan">
      <formula>-0.1</formula>
    </cfRule>
  </conditionalFormatting>
  <conditionalFormatting sqref="E68:F68">
    <cfRule type="cellIs" dxfId="600" priority="160" stopIfTrue="1" operator="greaterThan">
      <formula xml:space="preserve"> 0.1</formula>
    </cfRule>
    <cfRule type="cellIs" dxfId="599" priority="161" stopIfTrue="1" operator="lessThan">
      <formula>-0.1</formula>
    </cfRule>
  </conditionalFormatting>
  <conditionalFormatting sqref="E69:F71">
    <cfRule type="cellIs" dxfId="598" priority="722" stopIfTrue="1" operator="greaterThan">
      <formula xml:space="preserve"> 0.1</formula>
    </cfRule>
    <cfRule type="cellIs" dxfId="597" priority="723" stopIfTrue="1" operator="lessThan">
      <formula>-0.1</formula>
    </cfRule>
  </conditionalFormatting>
  <conditionalFormatting sqref="E72:F72">
    <cfRule type="cellIs" dxfId="596" priority="554" stopIfTrue="1" operator="greaterThan">
      <formula xml:space="preserve"> 0.1</formula>
    </cfRule>
    <cfRule type="cellIs" dxfId="595" priority="555" stopIfTrue="1" operator="lessThan">
      <formula>-0.1</formula>
    </cfRule>
  </conditionalFormatting>
  <conditionalFormatting sqref="E74:F74">
    <cfRule type="cellIs" dxfId="594" priority="525" stopIfTrue="1" operator="greaterThan">
      <formula xml:space="preserve"> 0.1</formula>
    </cfRule>
    <cfRule type="cellIs" dxfId="593" priority="526" stopIfTrue="1" operator="lessThan">
      <formula>-0.1</formula>
    </cfRule>
  </conditionalFormatting>
  <conditionalFormatting sqref="E76:F76">
    <cfRule type="cellIs" dxfId="592" priority="616" stopIfTrue="1" operator="greaterThan">
      <formula xml:space="preserve"> 0.1</formula>
    </cfRule>
    <cfRule type="cellIs" dxfId="591" priority="617" stopIfTrue="1" operator="lessThan">
      <formula>-0.1</formula>
    </cfRule>
  </conditionalFormatting>
  <conditionalFormatting sqref="F1 F3 F22:F23 F39 F41:F43 F45:F47 F49:F51 F53:F55 F57:F59 F61:F63 F69:F71 F90:F91 T90:T91">
    <cfRule type="cellIs" dxfId="590" priority="729" stopIfTrue="1" operator="between">
      <formula>-0.2</formula>
      <formula>-1</formula>
    </cfRule>
  </conditionalFormatting>
  <conditionalFormatting sqref="F2:F3 F20 F22:F23 F39 F41:F43 F45:F47 F49:F51 F53:F55 F57:F59 F61:F63 F69:F71">
    <cfRule type="cellIs" dxfId="589" priority="731" stopIfTrue="1" operator="greaterThan">
      <formula>0.2</formula>
    </cfRule>
  </conditionalFormatting>
  <conditionalFormatting sqref="F2:F3 F22:F23 F39 F41:F43 F45:F47 F49:F51 F53:F55 F57:F59 F61:F63 F69:F71 F20">
    <cfRule type="cellIs" dxfId="588" priority="730" stopIfTrue="1" operator="lessThan">
      <formula>-0.2</formula>
    </cfRule>
  </conditionalFormatting>
  <conditionalFormatting sqref="F3 F22:F23 F39 F41:F43 F45:F47 F49:F51 F53:F55 F57:F59 F61:F63 F69:F71 F1 F90:F91 T90:T91">
    <cfRule type="cellIs" dxfId="587" priority="728" stopIfTrue="1" operator="between">
      <formula>0.2</formula>
      <formula>1</formula>
    </cfRule>
  </conditionalFormatting>
  <conditionalFormatting sqref="F5">
    <cfRule type="cellIs" dxfId="586" priority="448" stopIfTrue="1" operator="lessThan">
      <formula>-0.2</formula>
    </cfRule>
    <cfRule type="cellIs" dxfId="585" priority="449" stopIfTrue="1" operator="greaterThan">
      <formula>0.2</formula>
    </cfRule>
    <cfRule type="cellIs" dxfId="584" priority="452" stopIfTrue="1" operator="between">
      <formula>0.2</formula>
      <formula>1</formula>
    </cfRule>
    <cfRule type="cellIs" dxfId="583" priority="453" stopIfTrue="1" operator="between">
      <formula>-0.2</formula>
      <formula>-1</formula>
    </cfRule>
    <cfRule type="cellIs" dxfId="582" priority="454" stopIfTrue="1" operator="lessThan">
      <formula>-0.2</formula>
    </cfRule>
    <cfRule type="cellIs" dxfId="581" priority="455" stopIfTrue="1" operator="greaterThan">
      <formula>0.2</formula>
    </cfRule>
  </conditionalFormatting>
  <conditionalFormatting sqref="F5:F13">
    <cfRule type="cellIs" dxfId="580" priority="481" stopIfTrue="1" operator="between">
      <formula>0.2</formula>
      <formula>1</formula>
    </cfRule>
    <cfRule type="cellIs" dxfId="579" priority="482" stopIfTrue="1" operator="between">
      <formula>-0.2</formula>
      <formula>-1</formula>
    </cfRule>
  </conditionalFormatting>
  <conditionalFormatting sqref="F5:F15">
    <cfRule type="cellIs" dxfId="578" priority="483" stopIfTrue="1" operator="lessThan">
      <formula>-0.2</formula>
    </cfRule>
    <cfRule type="cellIs" dxfId="577" priority="484" stopIfTrue="1" operator="greaterThan">
      <formula>0.2</formula>
    </cfRule>
  </conditionalFormatting>
  <conditionalFormatting sqref="F13">
    <cfRule type="cellIs" dxfId="576" priority="477" stopIfTrue="1" operator="lessThan">
      <formula>-0.2</formula>
    </cfRule>
    <cfRule type="cellIs" dxfId="575" priority="478" stopIfTrue="1" operator="greaterThan">
      <formula>0.2</formula>
    </cfRule>
  </conditionalFormatting>
  <conditionalFormatting sqref="F14:F18">
    <cfRule type="cellIs" dxfId="574" priority="587" stopIfTrue="1" operator="between">
      <formula>0.2</formula>
      <formula>1</formula>
    </cfRule>
    <cfRule type="cellIs" dxfId="573" priority="588" stopIfTrue="1" operator="between">
      <formula>-0.2</formula>
      <formula>-1</formula>
    </cfRule>
    <cfRule type="cellIs" dxfId="572" priority="589" stopIfTrue="1" operator="lessThan">
      <formula>-0.2</formula>
    </cfRule>
    <cfRule type="cellIs" dxfId="571" priority="590" stopIfTrue="1" operator="greaterThan">
      <formula>0.2</formula>
    </cfRule>
  </conditionalFormatting>
  <conditionalFormatting sqref="F18">
    <cfRule type="cellIs" dxfId="570" priority="585" stopIfTrue="1" operator="lessThan">
      <formula>-0.2</formula>
    </cfRule>
    <cfRule type="cellIs" dxfId="569" priority="586" stopIfTrue="1" operator="greaterThan">
      <formula>0.2</formula>
    </cfRule>
  </conditionalFormatting>
  <conditionalFormatting sqref="F21">
    <cfRule type="cellIs" dxfId="568" priority="630" stopIfTrue="1" operator="greaterThan">
      <formula xml:space="preserve"> 0.1</formula>
    </cfRule>
    <cfRule type="cellIs" dxfId="567" priority="631" stopIfTrue="1" operator="lessThan">
      <formula>-0.1</formula>
    </cfRule>
    <cfRule type="cellIs" dxfId="566" priority="632" stopIfTrue="1" operator="greaterThan">
      <formula xml:space="preserve"> 0.1</formula>
    </cfRule>
    <cfRule type="cellIs" dxfId="565" priority="633" stopIfTrue="1" operator="lessThan">
      <formula>-0.1</formula>
    </cfRule>
  </conditionalFormatting>
  <conditionalFormatting sqref="F24">
    <cfRule type="cellIs" dxfId="564" priority="419" stopIfTrue="1" operator="lessThan">
      <formula>-0.2</formula>
    </cfRule>
    <cfRule type="cellIs" dxfId="563" priority="420" stopIfTrue="1" operator="greaterThan">
      <formula>0.2</formula>
    </cfRule>
  </conditionalFormatting>
  <conditionalFormatting sqref="F24:F27">
    <cfRule type="cellIs" dxfId="562" priority="423" stopIfTrue="1" operator="between">
      <formula>0.2</formula>
      <formula>1</formula>
    </cfRule>
    <cfRule type="cellIs" dxfId="561" priority="424" stopIfTrue="1" operator="between">
      <formula>-0.2</formula>
      <formula>-1</formula>
    </cfRule>
    <cfRule type="cellIs" dxfId="560" priority="425" stopIfTrue="1" operator="lessThan">
      <formula>-0.2</formula>
    </cfRule>
    <cfRule type="cellIs" dxfId="559" priority="426" stopIfTrue="1" operator="greaterThan">
      <formula>0.2</formula>
    </cfRule>
  </conditionalFormatting>
  <conditionalFormatting sqref="F28">
    <cfRule type="cellIs" dxfId="558" priority="390" stopIfTrue="1" operator="lessThan">
      <formula>-0.2</formula>
    </cfRule>
    <cfRule type="cellIs" dxfId="557" priority="391" stopIfTrue="1" operator="greaterThan">
      <formula>0.2</formula>
    </cfRule>
  </conditionalFormatting>
  <conditionalFormatting sqref="F28:F31">
    <cfRule type="cellIs" dxfId="556" priority="394" stopIfTrue="1" operator="between">
      <formula>0.2</formula>
      <formula>1</formula>
    </cfRule>
    <cfRule type="cellIs" dxfId="555" priority="395" stopIfTrue="1" operator="between">
      <formula>-0.2</formula>
      <formula>-1</formula>
    </cfRule>
    <cfRule type="cellIs" dxfId="554" priority="396" stopIfTrue="1" operator="lessThan">
      <formula>-0.2</formula>
    </cfRule>
    <cfRule type="cellIs" dxfId="553" priority="397" stopIfTrue="1" operator="greaterThan">
      <formula>0.2</formula>
    </cfRule>
  </conditionalFormatting>
  <conditionalFormatting sqref="F32">
    <cfRule type="cellIs" dxfId="552" priority="361" stopIfTrue="1" operator="lessThan">
      <formula>-0.2</formula>
    </cfRule>
    <cfRule type="cellIs" dxfId="551" priority="362" stopIfTrue="1" operator="greaterThan">
      <formula>0.2</formula>
    </cfRule>
    <cfRule type="cellIs" dxfId="550" priority="365" stopIfTrue="1" operator="between">
      <formula>0.2</formula>
      <formula>1</formula>
    </cfRule>
    <cfRule type="cellIs" dxfId="549" priority="366" stopIfTrue="1" operator="between">
      <formula>-0.2</formula>
      <formula>-1</formula>
    </cfRule>
    <cfRule type="cellIs" dxfId="548" priority="367" stopIfTrue="1" operator="lessThan">
      <formula>-0.2</formula>
    </cfRule>
    <cfRule type="cellIs" dxfId="547" priority="368" stopIfTrue="1" operator="greaterThan">
      <formula>0.2</formula>
    </cfRule>
  </conditionalFormatting>
  <conditionalFormatting sqref="F33:F36">
    <cfRule type="cellIs" dxfId="546" priority="657" stopIfTrue="1" operator="between">
      <formula>0.2</formula>
      <formula>1</formula>
    </cfRule>
    <cfRule type="cellIs" dxfId="545" priority="658" stopIfTrue="1" operator="between">
      <formula>-0.2</formula>
      <formula>-1</formula>
    </cfRule>
    <cfRule type="cellIs" dxfId="544" priority="659" stopIfTrue="1" operator="lessThan">
      <formula>-0.2</formula>
    </cfRule>
    <cfRule type="cellIs" dxfId="543" priority="660" stopIfTrue="1" operator="greaterThan">
      <formula>0.2</formula>
    </cfRule>
  </conditionalFormatting>
  <conditionalFormatting sqref="F36">
    <cfRule type="cellIs" dxfId="542" priority="655" stopIfTrue="1" operator="lessThan">
      <formula>-0.2</formula>
    </cfRule>
    <cfRule type="cellIs" dxfId="541" priority="656" stopIfTrue="1" operator="greaterThan">
      <formula>0.2</formula>
    </cfRule>
  </conditionalFormatting>
  <conditionalFormatting sqref="F38">
    <cfRule type="cellIs" dxfId="540" priority="494" stopIfTrue="1" operator="greaterThan">
      <formula xml:space="preserve"> 0.1</formula>
    </cfRule>
    <cfRule type="cellIs" dxfId="539" priority="495" stopIfTrue="1" operator="lessThan">
      <formula>-0.1</formula>
    </cfRule>
    <cfRule type="cellIs" dxfId="538" priority="496" stopIfTrue="1" operator="greaterThan">
      <formula xml:space="preserve"> 0.1</formula>
    </cfRule>
    <cfRule type="cellIs" dxfId="537" priority="497" stopIfTrue="1" operator="lessThan">
      <formula>-0.1</formula>
    </cfRule>
  </conditionalFormatting>
  <conditionalFormatting sqref="F39 F69:F70">
    <cfRule type="cellIs" dxfId="536" priority="725" stopIfTrue="1" operator="greaterThan">
      <formula>0.2</formula>
    </cfRule>
  </conditionalFormatting>
  <conditionalFormatting sqref="F40">
    <cfRule type="cellIs" dxfId="535" priority="332" stopIfTrue="1" operator="lessThan">
      <formula>-0.2</formula>
    </cfRule>
    <cfRule type="cellIs" dxfId="534" priority="333" stopIfTrue="1" operator="greaterThan">
      <formula>0.2</formula>
    </cfRule>
    <cfRule type="cellIs" dxfId="533" priority="336" stopIfTrue="1" operator="between">
      <formula>0.2</formula>
      <formula>1</formula>
    </cfRule>
    <cfRule type="cellIs" dxfId="532" priority="337" stopIfTrue="1" operator="between">
      <formula>-0.2</formula>
      <formula>-1</formula>
    </cfRule>
  </conditionalFormatting>
  <conditionalFormatting sqref="F40:F43">
    <cfRule type="cellIs" dxfId="531" priority="338" stopIfTrue="1" operator="lessThan">
      <formula>-0.2</formula>
    </cfRule>
    <cfRule type="cellIs" dxfId="530" priority="339" stopIfTrue="1" operator="greaterThan">
      <formula>0.2</formula>
    </cfRule>
  </conditionalFormatting>
  <conditionalFormatting sqref="F44">
    <cfRule type="cellIs" dxfId="529" priority="303" stopIfTrue="1" operator="lessThan">
      <formula>-0.2</formula>
    </cfRule>
    <cfRule type="cellIs" dxfId="528" priority="304" stopIfTrue="1" operator="greaterThan">
      <formula>0.2</formula>
    </cfRule>
    <cfRule type="cellIs" dxfId="527" priority="307" stopIfTrue="1" operator="between">
      <formula>0.2</formula>
      <formula>1</formula>
    </cfRule>
    <cfRule type="cellIs" dxfId="526" priority="308" stopIfTrue="1" operator="between">
      <formula>-0.2</formula>
      <formula>-1</formula>
    </cfRule>
  </conditionalFormatting>
  <conditionalFormatting sqref="F44:F47">
    <cfRule type="cellIs" dxfId="525" priority="309" stopIfTrue="1" operator="lessThan">
      <formula>-0.2</formula>
    </cfRule>
    <cfRule type="cellIs" dxfId="524" priority="310" stopIfTrue="1" operator="greaterThan">
      <formula>0.2</formula>
    </cfRule>
  </conditionalFormatting>
  <conditionalFormatting sqref="F48">
    <cfRule type="cellIs" dxfId="523" priority="274" stopIfTrue="1" operator="lessThan">
      <formula>-0.2</formula>
    </cfRule>
    <cfRule type="cellIs" dxfId="522" priority="275" stopIfTrue="1" operator="greaterThan">
      <formula>0.2</formula>
    </cfRule>
    <cfRule type="cellIs" dxfId="521" priority="278" stopIfTrue="1" operator="between">
      <formula>0.2</formula>
      <formula>1</formula>
    </cfRule>
    <cfRule type="cellIs" dxfId="520" priority="279" stopIfTrue="1" operator="between">
      <formula>-0.2</formula>
      <formula>-1</formula>
    </cfRule>
  </conditionalFormatting>
  <conditionalFormatting sqref="F48:F51">
    <cfRule type="cellIs" dxfId="519" priority="280" stopIfTrue="1" operator="lessThan">
      <formula>-0.2</formula>
    </cfRule>
    <cfRule type="cellIs" dxfId="518" priority="281" stopIfTrue="1" operator="greaterThan">
      <formula>0.2</formula>
    </cfRule>
  </conditionalFormatting>
  <conditionalFormatting sqref="F52">
    <cfRule type="cellIs" dxfId="517" priority="245" stopIfTrue="1" operator="lessThan">
      <formula>-0.2</formula>
    </cfRule>
    <cfRule type="cellIs" dxfId="516" priority="246" stopIfTrue="1" operator="greaterThan">
      <formula>0.2</formula>
    </cfRule>
    <cfRule type="cellIs" dxfId="515" priority="249" stopIfTrue="1" operator="between">
      <formula>0.2</formula>
      <formula>1</formula>
    </cfRule>
    <cfRule type="cellIs" dxfId="514" priority="250" stopIfTrue="1" operator="between">
      <formula>-0.2</formula>
      <formula>-1</formula>
    </cfRule>
  </conditionalFormatting>
  <conditionalFormatting sqref="F52:F55">
    <cfRule type="cellIs" dxfId="513" priority="251" stopIfTrue="1" operator="lessThan">
      <formula>-0.2</formula>
    </cfRule>
    <cfRule type="cellIs" dxfId="512" priority="252" stopIfTrue="1" operator="greaterThan">
      <formula>0.2</formula>
    </cfRule>
  </conditionalFormatting>
  <conditionalFormatting sqref="F56">
    <cfRule type="cellIs" dxfId="511" priority="216" stopIfTrue="1" operator="lessThan">
      <formula>-0.2</formula>
    </cfRule>
    <cfRule type="cellIs" dxfId="510" priority="217" stopIfTrue="1" operator="greaterThan">
      <formula>0.2</formula>
    </cfRule>
    <cfRule type="cellIs" dxfId="509" priority="220" stopIfTrue="1" operator="between">
      <formula>0.2</formula>
      <formula>1</formula>
    </cfRule>
    <cfRule type="cellIs" dxfId="508" priority="221" stopIfTrue="1" operator="between">
      <formula>-0.2</formula>
      <formula>-1</formula>
    </cfRule>
  </conditionalFormatting>
  <conditionalFormatting sqref="F56:F59">
    <cfRule type="cellIs" dxfId="507" priority="222" stopIfTrue="1" operator="lessThan">
      <formula>-0.2</formula>
    </cfRule>
    <cfRule type="cellIs" dxfId="506" priority="223" stopIfTrue="1" operator="greaterThan">
      <formula>0.2</formula>
    </cfRule>
  </conditionalFormatting>
  <conditionalFormatting sqref="F60">
    <cfRule type="cellIs" dxfId="505" priority="187" stopIfTrue="1" operator="lessThan">
      <formula>-0.2</formula>
    </cfRule>
    <cfRule type="cellIs" dxfId="504" priority="188" stopIfTrue="1" operator="greaterThan">
      <formula>0.2</formula>
    </cfRule>
    <cfRule type="cellIs" dxfId="503" priority="191" stopIfTrue="1" operator="between">
      <formula>0.2</formula>
      <formula>1</formula>
    </cfRule>
    <cfRule type="cellIs" dxfId="502" priority="192" stopIfTrue="1" operator="between">
      <formula>-0.2</formula>
      <formula>-1</formula>
    </cfRule>
  </conditionalFormatting>
  <conditionalFormatting sqref="F60:F63">
    <cfRule type="cellIs" dxfId="501" priority="193" stopIfTrue="1" operator="lessThan">
      <formula>-0.2</formula>
    </cfRule>
    <cfRule type="cellIs" dxfId="500" priority="194" stopIfTrue="1" operator="greaterThan">
      <formula>0.2</formula>
    </cfRule>
  </conditionalFormatting>
  <conditionalFormatting sqref="F64">
    <cfRule type="cellIs" dxfId="499" priority="64" stopIfTrue="1" operator="lessThan">
      <formula>-0.2</formula>
    </cfRule>
    <cfRule type="cellIs" dxfId="498" priority="65" stopIfTrue="1" operator="greaterThan">
      <formula>0.2</formula>
    </cfRule>
    <cfRule type="cellIs" dxfId="497" priority="68" stopIfTrue="1" operator="between">
      <formula>0.2</formula>
      <formula>1</formula>
    </cfRule>
    <cfRule type="cellIs" dxfId="496" priority="69" stopIfTrue="1" operator="between">
      <formula>-0.2</formula>
      <formula>-1</formula>
    </cfRule>
    <cfRule type="cellIs" dxfId="495" priority="70" stopIfTrue="1" operator="lessThan">
      <formula>-0.2</formula>
    </cfRule>
    <cfRule type="cellIs" dxfId="494" priority="71" stopIfTrue="1" operator="greaterThan">
      <formula>0.2</formula>
    </cfRule>
  </conditionalFormatting>
  <conditionalFormatting sqref="F65:F66">
    <cfRule type="cellIs" dxfId="493" priority="127" stopIfTrue="1" operator="lessThan">
      <formula>-0.2</formula>
    </cfRule>
    <cfRule type="cellIs" dxfId="492" priority="128" stopIfTrue="1" operator="greaterThan">
      <formula>0.2</formula>
    </cfRule>
  </conditionalFormatting>
  <conditionalFormatting sqref="F65:F67">
    <cfRule type="cellIs" dxfId="491" priority="131" stopIfTrue="1" operator="between">
      <formula>0.2</formula>
      <formula>1</formula>
    </cfRule>
    <cfRule type="cellIs" dxfId="490" priority="132" stopIfTrue="1" operator="between">
      <formula>-0.2</formula>
      <formula>-1</formula>
    </cfRule>
  </conditionalFormatting>
  <conditionalFormatting sqref="F65:F68">
    <cfRule type="cellIs" dxfId="489" priority="133" stopIfTrue="1" operator="lessThan">
      <formula>-0.2</formula>
    </cfRule>
    <cfRule type="cellIs" dxfId="488" priority="134" stopIfTrue="1" operator="greaterThan">
      <formula>0.2</formula>
    </cfRule>
  </conditionalFormatting>
  <conditionalFormatting sqref="F67">
    <cfRule type="cellIs" dxfId="487" priority="115" stopIfTrue="1" operator="lessThan">
      <formula>-0.2</formula>
    </cfRule>
    <cfRule type="cellIs" dxfId="486" priority="116" stopIfTrue="1" operator="greaterThan">
      <formula>0.2</formula>
    </cfRule>
    <cfRule type="cellIs" dxfId="485" priority="119" stopIfTrue="1" operator="lessThan">
      <formula>-0.2</formula>
    </cfRule>
    <cfRule type="cellIs" dxfId="484" priority="120" stopIfTrue="1" operator="greaterThan">
      <formula>0.2</formula>
    </cfRule>
    <cfRule type="cellIs" dxfId="483" priority="121" stopIfTrue="1" operator="lessThan">
      <formula>-0.2</formula>
    </cfRule>
    <cfRule type="cellIs" dxfId="482" priority="122" stopIfTrue="1" operator="greaterThan">
      <formula>0.2</formula>
    </cfRule>
  </conditionalFormatting>
  <conditionalFormatting sqref="F68">
    <cfRule type="cellIs" dxfId="481" priority="162" stopIfTrue="1" operator="between">
      <formula>0.2</formula>
      <formula>1</formula>
    </cfRule>
    <cfRule type="cellIs" dxfId="480" priority="163" stopIfTrue="1" operator="between">
      <formula>-0.2</formula>
      <formula>-1</formula>
    </cfRule>
    <cfRule type="cellIs" dxfId="479" priority="164" stopIfTrue="1" operator="lessThan">
      <formula>-0.2</formula>
    </cfRule>
    <cfRule type="cellIs" dxfId="478" priority="165" stopIfTrue="1" operator="greaterThan">
      <formula>0.2</formula>
    </cfRule>
  </conditionalFormatting>
  <conditionalFormatting sqref="F69:F70 F39">
    <cfRule type="cellIs" dxfId="477" priority="724" stopIfTrue="1" operator="lessThan">
      <formula>-0.2</formula>
    </cfRule>
  </conditionalFormatting>
  <conditionalFormatting sqref="F71">
    <cfRule type="cellIs" dxfId="476" priority="716" stopIfTrue="1" operator="lessThan">
      <formula>-0.2</formula>
    </cfRule>
    <cfRule type="cellIs" dxfId="475" priority="717" stopIfTrue="1" operator="greaterThan">
      <formula>0.2</formula>
    </cfRule>
    <cfRule type="cellIs" dxfId="474" priority="718" stopIfTrue="1" operator="lessThan">
      <formula>-0.2</formula>
    </cfRule>
    <cfRule type="cellIs" dxfId="473" priority="719" stopIfTrue="1" operator="greaterThan">
      <formula>0.2</formula>
    </cfRule>
  </conditionalFormatting>
  <conditionalFormatting sqref="F71:F72">
    <cfRule type="cellIs" dxfId="472" priority="560" stopIfTrue="1" operator="lessThan">
      <formula>-0.2</formula>
    </cfRule>
    <cfRule type="cellIs" dxfId="471" priority="561" stopIfTrue="1" operator="greaterThan">
      <formula>0.2</formula>
    </cfRule>
  </conditionalFormatting>
  <conditionalFormatting sqref="F72">
    <cfRule type="cellIs" dxfId="470" priority="556" stopIfTrue="1" operator="lessThan">
      <formula>-0.2</formula>
    </cfRule>
    <cfRule type="cellIs" dxfId="469" priority="557" stopIfTrue="1" operator="greaterThan">
      <formula>0.2</formula>
    </cfRule>
    <cfRule type="cellIs" dxfId="468" priority="558" stopIfTrue="1" operator="between">
      <formula>0.2</formula>
      <formula>1</formula>
    </cfRule>
    <cfRule type="cellIs" dxfId="467" priority="559" stopIfTrue="1" operator="between">
      <formula>-0.2</formula>
      <formula>-1</formula>
    </cfRule>
  </conditionalFormatting>
  <conditionalFormatting sqref="F74">
    <cfRule type="cellIs" dxfId="466" priority="527" stopIfTrue="1" operator="lessThan">
      <formula>-0.2</formula>
    </cfRule>
    <cfRule type="cellIs" dxfId="465" priority="528" stopIfTrue="1" operator="greaterThan">
      <formula>0.2</formula>
    </cfRule>
    <cfRule type="cellIs" dxfId="464" priority="529" stopIfTrue="1" operator="between">
      <formula>0.2</formula>
      <formula>1</formula>
    </cfRule>
    <cfRule type="cellIs" dxfId="463" priority="530" stopIfTrue="1" operator="between">
      <formula>-0.2</formula>
      <formula>-1</formula>
    </cfRule>
    <cfRule type="cellIs" dxfId="462" priority="531" stopIfTrue="1" operator="lessThan">
      <formula>-0.2</formula>
    </cfRule>
    <cfRule type="cellIs" dxfId="461" priority="532" stopIfTrue="1" operator="greaterThan">
      <formula>0.2</formula>
    </cfRule>
  </conditionalFormatting>
  <conditionalFormatting sqref="F76">
    <cfRule type="cellIs" dxfId="460" priority="618" stopIfTrue="1" operator="lessThan">
      <formula>-0.2</formula>
    </cfRule>
    <cfRule type="cellIs" dxfId="459" priority="619" stopIfTrue="1" operator="greaterThan">
      <formula>0.2</formula>
    </cfRule>
    <cfRule type="cellIs" dxfId="458" priority="620" stopIfTrue="1" operator="between">
      <formula>0.2</formula>
      <formula>1</formula>
    </cfRule>
    <cfRule type="cellIs" dxfId="457" priority="621" stopIfTrue="1" operator="between">
      <formula>-0.2</formula>
      <formula>-1</formula>
    </cfRule>
    <cfRule type="cellIs" dxfId="456" priority="622" stopIfTrue="1" operator="lessThan">
      <formula>-0.2</formula>
    </cfRule>
    <cfRule type="cellIs" dxfId="455" priority="623" stopIfTrue="1" operator="greaterThan">
      <formula>0.2</formula>
    </cfRule>
  </conditionalFormatting>
  <conditionalFormatting sqref="J2 L2:O2">
    <cfRule type="cellIs" dxfId="454" priority="597" stopIfTrue="1" operator="lessThan">
      <formula>-0.2</formula>
    </cfRule>
    <cfRule type="cellIs" dxfId="453" priority="598" stopIfTrue="1" operator="greaterThan">
      <formula>0.2</formula>
    </cfRule>
  </conditionalFormatting>
  <conditionalFormatting sqref="J5">
    <cfRule type="cellIs" dxfId="452" priority="429" stopIfTrue="1" operator="greaterThan">
      <formula xml:space="preserve"> 0.1</formula>
    </cfRule>
    <cfRule type="cellIs" dxfId="451" priority="430" stopIfTrue="1" operator="lessThan">
      <formula>-0.1</formula>
    </cfRule>
    <cfRule type="cellIs" dxfId="450" priority="431" stopIfTrue="1" operator="greaterThan">
      <formula xml:space="preserve"> 0.1</formula>
    </cfRule>
    <cfRule type="cellIs" dxfId="449" priority="432" stopIfTrue="1" operator="lessThan">
      <formula>-0.1</formula>
    </cfRule>
  </conditionalFormatting>
  <conditionalFormatting sqref="J5:J15">
    <cfRule type="cellIs" dxfId="448" priority="460" stopIfTrue="1" operator="greaterThan">
      <formula xml:space="preserve"> 0.1</formula>
    </cfRule>
    <cfRule type="cellIs" dxfId="447" priority="461" stopIfTrue="1" operator="lessThan">
      <formula>-0.1</formula>
    </cfRule>
  </conditionalFormatting>
  <conditionalFormatting sqref="J13">
    <cfRule type="cellIs" dxfId="446" priority="458" stopIfTrue="1" operator="greaterThan">
      <formula xml:space="preserve"> 0.1</formula>
    </cfRule>
    <cfRule type="cellIs" dxfId="445" priority="459" stopIfTrue="1" operator="lessThan">
      <formula>-0.1</formula>
    </cfRule>
  </conditionalFormatting>
  <conditionalFormatting sqref="J14:J18">
    <cfRule type="cellIs" dxfId="444" priority="568" stopIfTrue="1" operator="greaterThan">
      <formula xml:space="preserve"> 0.1</formula>
    </cfRule>
    <cfRule type="cellIs" dxfId="443" priority="569" stopIfTrue="1" operator="lessThan">
      <formula>-0.1</formula>
    </cfRule>
  </conditionalFormatting>
  <conditionalFormatting sqref="J20 L20:O20">
    <cfRule type="cellIs" dxfId="442" priority="667" stopIfTrue="1" operator="lessThan">
      <formula>-0.2</formula>
    </cfRule>
    <cfRule type="cellIs" dxfId="441" priority="668" stopIfTrue="1" operator="greaterThan">
      <formula>0.2</formula>
    </cfRule>
  </conditionalFormatting>
  <conditionalFormatting sqref="J21:J27">
    <cfRule type="cellIs" dxfId="440" priority="402" stopIfTrue="1" operator="greaterThan">
      <formula xml:space="preserve"> 0.1</formula>
    </cfRule>
    <cfRule type="cellIs" dxfId="439" priority="403" stopIfTrue="1" operator="lessThan">
      <formula>-0.1</formula>
    </cfRule>
  </conditionalFormatting>
  <conditionalFormatting sqref="J24">
    <cfRule type="cellIs" dxfId="438" priority="400" stopIfTrue="1" operator="greaterThan">
      <formula xml:space="preserve"> 0.1</formula>
    </cfRule>
    <cfRule type="cellIs" dxfId="437" priority="401" stopIfTrue="1" operator="lessThan">
      <formula>-0.1</formula>
    </cfRule>
  </conditionalFormatting>
  <conditionalFormatting sqref="J28">
    <cfRule type="cellIs" dxfId="436" priority="371" stopIfTrue="1" operator="greaterThan">
      <formula xml:space="preserve"> 0.1</formula>
    </cfRule>
    <cfRule type="cellIs" dxfId="435" priority="372" stopIfTrue="1" operator="lessThan">
      <formula>-0.1</formula>
    </cfRule>
  </conditionalFormatting>
  <conditionalFormatting sqref="J28:J31">
    <cfRule type="cellIs" dxfId="434" priority="373" stopIfTrue="1" operator="greaterThan">
      <formula xml:space="preserve"> 0.1</formula>
    </cfRule>
    <cfRule type="cellIs" dxfId="433" priority="374" stopIfTrue="1" operator="lessThan">
      <formula>-0.1</formula>
    </cfRule>
  </conditionalFormatting>
  <conditionalFormatting sqref="J32">
    <cfRule type="cellIs" dxfId="432" priority="342" stopIfTrue="1" operator="greaterThan">
      <formula xml:space="preserve"> 0.1</formula>
    </cfRule>
    <cfRule type="cellIs" dxfId="431" priority="343" stopIfTrue="1" operator="lessThan">
      <formula>-0.1</formula>
    </cfRule>
  </conditionalFormatting>
  <conditionalFormatting sqref="J32:J36">
    <cfRule type="cellIs" dxfId="430" priority="344" stopIfTrue="1" operator="greaterThan">
      <formula xml:space="preserve"> 0.1</formula>
    </cfRule>
    <cfRule type="cellIs" dxfId="429" priority="345" stopIfTrue="1" operator="lessThan">
      <formula>-0.1</formula>
    </cfRule>
  </conditionalFormatting>
  <conditionalFormatting sqref="J38">
    <cfRule type="cellIs" dxfId="428" priority="502" stopIfTrue="1" operator="greaterThan">
      <formula xml:space="preserve"> 0.1</formula>
    </cfRule>
    <cfRule type="cellIs" dxfId="427" priority="503" stopIfTrue="1" operator="lessThan">
      <formula>-0.1</formula>
    </cfRule>
  </conditionalFormatting>
  <conditionalFormatting sqref="J38:J39">
    <cfRule type="cellIs" dxfId="426" priority="504" stopIfTrue="1" operator="greaterThan">
      <formula xml:space="preserve"> 0.1</formula>
    </cfRule>
    <cfRule type="cellIs" dxfId="425" priority="505" stopIfTrue="1" operator="lessThan">
      <formula>-0.1</formula>
    </cfRule>
  </conditionalFormatting>
  <conditionalFormatting sqref="J39 J41:J43 J45:J47 J49:J51 J53:J55 J57:J59 J61:J63 J69:J71">
    <cfRule type="cellIs" dxfId="424" priority="678" stopIfTrue="1" operator="lessThan">
      <formula>-0.1</formula>
    </cfRule>
  </conditionalFormatting>
  <conditionalFormatting sqref="J40">
    <cfRule type="cellIs" dxfId="423" priority="313" stopIfTrue="1" operator="greaterThan">
      <formula xml:space="preserve"> 0.1</formula>
    </cfRule>
    <cfRule type="cellIs" dxfId="422" priority="314" stopIfTrue="1" operator="lessThan">
      <formula>-0.1</formula>
    </cfRule>
  </conditionalFormatting>
  <conditionalFormatting sqref="J40:J43">
    <cfRule type="cellIs" dxfId="421" priority="315" stopIfTrue="1" operator="greaterThan">
      <formula xml:space="preserve"> 0.1</formula>
    </cfRule>
    <cfRule type="cellIs" dxfId="420" priority="316" stopIfTrue="1" operator="lessThan">
      <formula>-0.1</formula>
    </cfRule>
  </conditionalFormatting>
  <conditionalFormatting sqref="J44">
    <cfRule type="cellIs" dxfId="419" priority="284" stopIfTrue="1" operator="greaterThan">
      <formula xml:space="preserve"> 0.1</formula>
    </cfRule>
    <cfRule type="cellIs" dxfId="418" priority="285" stopIfTrue="1" operator="lessThan">
      <formula>-0.1</formula>
    </cfRule>
  </conditionalFormatting>
  <conditionalFormatting sqref="J44:J47">
    <cfRule type="cellIs" dxfId="417" priority="286" stopIfTrue="1" operator="greaterThan">
      <formula xml:space="preserve"> 0.1</formula>
    </cfRule>
    <cfRule type="cellIs" dxfId="416" priority="287" stopIfTrue="1" operator="lessThan">
      <formula>-0.1</formula>
    </cfRule>
  </conditionalFormatting>
  <conditionalFormatting sqref="J45:J47 J49:J51 J53:J55 J57:J59 J61:J63 J69:J70">
    <cfRule type="cellIs" dxfId="415" priority="675" stopIfTrue="1" operator="greaterThan">
      <formula xml:space="preserve"> 0.1</formula>
    </cfRule>
    <cfRule type="cellIs" dxfId="414" priority="676" stopIfTrue="1" operator="lessThan">
      <formula>-0.1</formula>
    </cfRule>
  </conditionalFormatting>
  <conditionalFormatting sqref="J45:J47 J49:J51 J53:J55 J57:J59 J61:J63 J69:J71 J39 J41:J43">
    <cfRule type="cellIs" dxfId="413" priority="677" stopIfTrue="1" operator="greaterThan">
      <formula xml:space="preserve"> 0.1</formula>
    </cfRule>
  </conditionalFormatting>
  <conditionalFormatting sqref="J45:J47 J49:J51 J53:J55 J57:J59 J61:J63 J69:J71">
    <cfRule type="cellIs" dxfId="412" priority="671" stopIfTrue="1" operator="greaterThan">
      <formula xml:space="preserve"> 0.1</formula>
    </cfRule>
    <cfRule type="cellIs" dxfId="411" priority="672" stopIfTrue="1" operator="lessThan">
      <formula>-0.1</formula>
    </cfRule>
    <cfRule type="cellIs" dxfId="410" priority="673" stopIfTrue="1" operator="greaterThan">
      <formula xml:space="preserve"> 0.1</formula>
    </cfRule>
    <cfRule type="cellIs" dxfId="409" priority="674" stopIfTrue="1" operator="lessThan">
      <formula>-0.1</formula>
    </cfRule>
  </conditionalFormatting>
  <conditionalFormatting sqref="J48">
    <cfRule type="cellIs" dxfId="408" priority="255" stopIfTrue="1" operator="greaterThan">
      <formula xml:space="preserve"> 0.1</formula>
    </cfRule>
    <cfRule type="cellIs" dxfId="407" priority="256" stopIfTrue="1" operator="lessThan">
      <formula>-0.1</formula>
    </cfRule>
  </conditionalFormatting>
  <conditionalFormatting sqref="J48:J51">
    <cfRule type="cellIs" dxfId="406" priority="257" stopIfTrue="1" operator="greaterThan">
      <formula xml:space="preserve"> 0.1</formula>
    </cfRule>
    <cfRule type="cellIs" dxfId="405" priority="258" stopIfTrue="1" operator="lessThan">
      <formula>-0.1</formula>
    </cfRule>
  </conditionalFormatting>
  <conditionalFormatting sqref="J52">
    <cfRule type="cellIs" dxfId="404" priority="226" stopIfTrue="1" operator="greaterThan">
      <formula xml:space="preserve"> 0.1</formula>
    </cfRule>
    <cfRule type="cellIs" dxfId="403" priority="227" stopIfTrue="1" operator="lessThan">
      <formula>-0.1</formula>
    </cfRule>
  </conditionalFormatting>
  <conditionalFormatting sqref="J52:J55">
    <cfRule type="cellIs" dxfId="402" priority="228" stopIfTrue="1" operator="greaterThan">
      <formula xml:space="preserve"> 0.1</formula>
    </cfRule>
    <cfRule type="cellIs" dxfId="401" priority="229" stopIfTrue="1" operator="lessThan">
      <formula>-0.1</formula>
    </cfRule>
  </conditionalFormatting>
  <conditionalFormatting sqref="J56">
    <cfRule type="cellIs" dxfId="400" priority="197" stopIfTrue="1" operator="greaterThan">
      <formula xml:space="preserve"> 0.1</formula>
    </cfRule>
    <cfRule type="cellIs" dxfId="399" priority="198" stopIfTrue="1" operator="lessThan">
      <formula>-0.1</formula>
    </cfRule>
  </conditionalFormatting>
  <conditionalFormatting sqref="J56:J59">
    <cfRule type="cellIs" dxfId="398" priority="199" stopIfTrue="1" operator="greaterThan">
      <formula xml:space="preserve"> 0.1</formula>
    </cfRule>
    <cfRule type="cellIs" dxfId="397" priority="200" stopIfTrue="1" operator="lessThan">
      <formula>-0.1</formula>
    </cfRule>
  </conditionalFormatting>
  <conditionalFormatting sqref="J60">
    <cfRule type="cellIs" dxfId="396" priority="168" stopIfTrue="1" operator="greaterThan">
      <formula xml:space="preserve"> 0.1</formula>
    </cfRule>
    <cfRule type="cellIs" dxfId="395" priority="169" stopIfTrue="1" operator="lessThan">
      <formula>-0.1</formula>
    </cfRule>
  </conditionalFormatting>
  <conditionalFormatting sqref="J60:J63">
    <cfRule type="cellIs" dxfId="394" priority="170" stopIfTrue="1" operator="greaterThan">
      <formula xml:space="preserve"> 0.1</formula>
    </cfRule>
    <cfRule type="cellIs" dxfId="393" priority="171" stopIfTrue="1" operator="lessThan">
      <formula>-0.1</formula>
    </cfRule>
  </conditionalFormatting>
  <conditionalFormatting sqref="J64">
    <cfRule type="cellIs" dxfId="392" priority="45" stopIfTrue="1" operator="greaterThan">
      <formula xml:space="preserve"> 0.1</formula>
    </cfRule>
    <cfRule type="cellIs" dxfId="391" priority="46" stopIfTrue="1" operator="lessThan">
      <formula>-0.1</formula>
    </cfRule>
  </conditionalFormatting>
  <conditionalFormatting sqref="J64:J67">
    <cfRule type="cellIs" dxfId="390" priority="47" stopIfTrue="1" operator="greaterThan">
      <formula xml:space="preserve"> 0.1</formula>
    </cfRule>
    <cfRule type="cellIs" dxfId="389" priority="48" stopIfTrue="1" operator="lessThan">
      <formula>-0.1</formula>
    </cfRule>
  </conditionalFormatting>
  <conditionalFormatting sqref="J65:J66">
    <cfRule type="cellIs" dxfId="388" priority="80" stopIfTrue="1" operator="greaterThan">
      <formula xml:space="preserve"> 0.1</formula>
    </cfRule>
    <cfRule type="cellIs" dxfId="387" priority="81" stopIfTrue="1" operator="lessThan">
      <formula>-0.1</formula>
    </cfRule>
  </conditionalFormatting>
  <conditionalFormatting sqref="J65:J67">
    <cfRule type="cellIs" dxfId="386" priority="76" stopIfTrue="1" operator="greaterThan">
      <formula xml:space="preserve"> 0.1</formula>
    </cfRule>
    <cfRule type="cellIs" dxfId="385" priority="77" stopIfTrue="1" operator="lessThan">
      <formula>-0.1</formula>
    </cfRule>
    <cfRule type="cellIs" dxfId="384" priority="78" stopIfTrue="1" operator="greaterThan">
      <formula xml:space="preserve"> 0.1</formula>
    </cfRule>
    <cfRule type="cellIs" dxfId="383" priority="79" stopIfTrue="1" operator="lessThan">
      <formula>-0.1</formula>
    </cfRule>
  </conditionalFormatting>
  <conditionalFormatting sqref="J65:J68">
    <cfRule type="cellIs" dxfId="382" priority="82" stopIfTrue="1" operator="greaterThan">
      <formula xml:space="preserve"> 0.1</formula>
    </cfRule>
    <cfRule type="cellIs" dxfId="381" priority="83" stopIfTrue="1" operator="lessThan">
      <formula>-0.1</formula>
    </cfRule>
  </conditionalFormatting>
  <conditionalFormatting sqref="J68:J72">
    <cfRule type="cellIs" dxfId="380" priority="141" stopIfTrue="1" operator="greaterThan">
      <formula xml:space="preserve"> 0.1</formula>
    </cfRule>
    <cfRule type="cellIs" dxfId="379" priority="142" stopIfTrue="1" operator="lessThan">
      <formula>-0.1</formula>
    </cfRule>
  </conditionalFormatting>
  <conditionalFormatting sqref="J74">
    <cfRule type="cellIs" dxfId="378" priority="510" stopIfTrue="1" operator="greaterThan">
      <formula xml:space="preserve"> 0.1</formula>
    </cfRule>
    <cfRule type="cellIs" dxfId="377" priority="511" stopIfTrue="1" operator="lessThan">
      <formula>-0.1</formula>
    </cfRule>
  </conditionalFormatting>
  <conditionalFormatting sqref="J76">
    <cfRule type="cellIs" dxfId="376" priority="601" stopIfTrue="1" operator="greaterThan">
      <formula xml:space="preserve"> 0.1</formula>
    </cfRule>
    <cfRule type="cellIs" dxfId="375" priority="602" stopIfTrue="1" operator="lessThan">
      <formula>-0.1</formula>
    </cfRule>
  </conditionalFormatting>
  <conditionalFormatting sqref="O3:O12 O14:O17 O22:O23 O25:O27 O29:O31 O33:O35 O39 O41:O43 O45:O47 O49:O51 O53:O55 O57:O59 O61:O63 O69:O71 O1">
    <cfRule type="cellIs" dxfId="374" priority="707" stopIfTrue="1" operator="lessThan">
      <formula>0</formula>
    </cfRule>
  </conditionalFormatting>
  <conditionalFormatting sqref="O3:O12 O14:O17 O22:O23 O25:O27 O29:O31 O33:O35 O39 O41:O43 O45:O47 O49:O51 O53:O55 O57:O59 O61:O63 O69:O71">
    <cfRule type="cellIs" dxfId="373" priority="705" stopIfTrue="1" operator="lessThan">
      <formula>-0.1</formula>
    </cfRule>
    <cfRule type="cellIs" dxfId="372" priority="706" stopIfTrue="1" operator="greaterThan">
      <formula>0.1</formula>
    </cfRule>
  </conditionalFormatting>
  <conditionalFormatting sqref="O3:O12 O14:O17 O25:O27 O29:O31 O33:O35 O39 O41:O43 O45:O47 O49:O51 O53:O55 O57:O59 O61:O63 O69:O71 O22:O23">
    <cfRule type="cellIs" dxfId="371" priority="704" stopIfTrue="1" operator="greaterThan">
      <formula>0.1</formula>
    </cfRule>
  </conditionalFormatting>
  <conditionalFormatting sqref="O3:O13">
    <cfRule type="cellIs" dxfId="370" priority="473" stopIfTrue="1" operator="between">
      <formula>0.1</formula>
      <formula>1</formula>
    </cfRule>
    <cfRule type="cellIs" dxfId="369" priority="474" stopIfTrue="1" operator="between">
      <formula>-1</formula>
      <formula>-0.1</formula>
    </cfRule>
  </conditionalFormatting>
  <conditionalFormatting sqref="O5">
    <cfRule type="cellIs" dxfId="368" priority="433" stopIfTrue="1" operator="lessThan">
      <formula>-0.1</formula>
    </cfRule>
    <cfRule type="cellIs" dxfId="367" priority="434" stopIfTrue="1" operator="greaterThan">
      <formula>0.1</formula>
    </cfRule>
    <cfRule type="cellIs" dxfId="366" priority="435" stopIfTrue="1" operator="lessThan">
      <formula>-0.1</formula>
    </cfRule>
    <cfRule type="cellIs" dxfId="365" priority="436" stopIfTrue="1" operator="greaterThan">
      <formula>0.1</formula>
    </cfRule>
    <cfRule type="cellIs" dxfId="364" priority="437" stopIfTrue="1" operator="between">
      <formula>0.1</formula>
      <formula>1</formula>
    </cfRule>
    <cfRule type="cellIs" dxfId="363" priority="438" stopIfTrue="1" operator="between">
      <formula>-1</formula>
      <formula>-0.1</formula>
    </cfRule>
    <cfRule type="cellIs" dxfId="362" priority="439" stopIfTrue="1" operator="lessThan">
      <formula>-0.1</formula>
    </cfRule>
    <cfRule type="cellIs" dxfId="361" priority="440" stopIfTrue="1" operator="greaterThan">
      <formula>0.1</formula>
    </cfRule>
    <cfRule type="cellIs" dxfId="360" priority="441" stopIfTrue="1" operator="lessThan">
      <formula>-0.1</formula>
    </cfRule>
    <cfRule type="cellIs" dxfId="359" priority="442" stopIfTrue="1" operator="greaterThan">
      <formula>0.1</formula>
    </cfRule>
    <cfRule type="cellIs" dxfId="358" priority="443" stopIfTrue="1" operator="lessThan">
      <formula>0</formula>
    </cfRule>
    <cfRule type="cellIs" dxfId="357" priority="444" stopIfTrue="1" operator="between">
      <formula>0.1</formula>
      <formula>1</formula>
    </cfRule>
    <cfRule type="cellIs" dxfId="356" priority="445" stopIfTrue="1" operator="between">
      <formula>-1</formula>
      <formula>-0.1</formula>
    </cfRule>
  </conditionalFormatting>
  <conditionalFormatting sqref="O13">
    <cfRule type="cellIs" dxfId="355" priority="462" stopIfTrue="1" operator="lessThan">
      <formula>-0.1</formula>
    </cfRule>
    <cfRule type="cellIs" dxfId="354" priority="463" stopIfTrue="1" operator="greaterThan">
      <formula>0.1</formula>
    </cfRule>
    <cfRule type="cellIs" dxfId="353" priority="464" stopIfTrue="1" operator="lessThan">
      <formula>-0.1</formula>
    </cfRule>
    <cfRule type="cellIs" dxfId="352" priority="465" stopIfTrue="1" operator="greaterThan">
      <formula>0.1</formula>
    </cfRule>
    <cfRule type="cellIs" dxfId="351" priority="466" stopIfTrue="1" operator="between">
      <formula>0.1</formula>
      <formula>1</formula>
    </cfRule>
    <cfRule type="cellIs" dxfId="350" priority="467" stopIfTrue="1" operator="between">
      <formula>-1</formula>
      <formula>-0.1</formula>
    </cfRule>
    <cfRule type="cellIs" dxfId="349" priority="472" stopIfTrue="1" operator="lessThan">
      <formula>0</formula>
    </cfRule>
  </conditionalFormatting>
  <conditionalFormatting sqref="O13:O15">
    <cfRule type="cellIs" dxfId="348" priority="468" stopIfTrue="1" operator="lessThan">
      <formula>-0.1</formula>
    </cfRule>
    <cfRule type="cellIs" dxfId="347" priority="469" stopIfTrue="1" operator="greaterThan">
      <formula>0.1</formula>
    </cfRule>
    <cfRule type="cellIs" dxfId="346" priority="470" stopIfTrue="1" operator="lessThan">
      <formula>-0.1</formula>
    </cfRule>
    <cfRule type="cellIs" dxfId="345" priority="471" stopIfTrue="1" operator="greaterThan">
      <formula>0.1</formula>
    </cfRule>
  </conditionalFormatting>
  <conditionalFormatting sqref="O14:O15 O39 O41:O43 O45:O47 O49:O51 O53:O55 O57:O59 O61:O63 O69:O71">
    <cfRule type="cellIs" dxfId="344" priority="708" stopIfTrue="1" operator="between">
      <formula>0.1</formula>
      <formula>1</formula>
    </cfRule>
    <cfRule type="cellIs" dxfId="343" priority="709" stopIfTrue="1" operator="between">
      <formula>-1</formula>
      <formula>-0.1</formula>
    </cfRule>
  </conditionalFormatting>
  <conditionalFormatting sqref="O14:O18">
    <cfRule type="cellIs" dxfId="342" priority="581" stopIfTrue="1" operator="between">
      <formula>0.1</formula>
      <formula>1</formula>
    </cfRule>
    <cfRule type="cellIs" dxfId="341" priority="582" stopIfTrue="1" operator="between">
      <formula>-1</formula>
      <formula>-0.1</formula>
    </cfRule>
  </conditionalFormatting>
  <conditionalFormatting sqref="O18">
    <cfRule type="cellIs" dxfId="340" priority="570" stopIfTrue="1" operator="lessThan">
      <formula>-0.1</formula>
    </cfRule>
    <cfRule type="cellIs" dxfId="339" priority="571" stopIfTrue="1" operator="greaterThan">
      <formula>0.1</formula>
    </cfRule>
    <cfRule type="cellIs" dxfId="338" priority="572" stopIfTrue="1" operator="lessThan">
      <formula>-0.1</formula>
    </cfRule>
    <cfRule type="cellIs" dxfId="337" priority="573" stopIfTrue="1" operator="greaterThan">
      <formula>0.1</formula>
    </cfRule>
    <cfRule type="cellIs" dxfId="336" priority="574" stopIfTrue="1" operator="between">
      <formula>0.1</formula>
      <formula>1</formula>
    </cfRule>
    <cfRule type="cellIs" dxfId="335" priority="575" stopIfTrue="1" operator="between">
      <formula>-1</formula>
      <formula>-0.1</formula>
    </cfRule>
    <cfRule type="cellIs" dxfId="334" priority="576" stopIfTrue="1" operator="lessThan">
      <formula>-0.1</formula>
    </cfRule>
    <cfRule type="cellIs" dxfId="333" priority="577" stopIfTrue="1" operator="greaterThan">
      <formula>0.1</formula>
    </cfRule>
    <cfRule type="cellIs" dxfId="332" priority="578" stopIfTrue="1" operator="lessThan">
      <formula>-0.1</formula>
    </cfRule>
    <cfRule type="cellIs" dxfId="331" priority="579" stopIfTrue="1" operator="greaterThan">
      <formula>0.1</formula>
    </cfRule>
    <cfRule type="cellIs" dxfId="330" priority="580" stopIfTrue="1" operator="lessThan">
      <formula>0</formula>
    </cfRule>
  </conditionalFormatting>
  <conditionalFormatting sqref="O21">
    <cfRule type="cellIs" dxfId="329" priority="634" stopIfTrue="1" operator="greaterThan">
      <formula xml:space="preserve"> 0.1</formula>
    </cfRule>
    <cfRule type="cellIs" dxfId="328" priority="635" stopIfTrue="1" operator="lessThan">
      <formula>-0.1</formula>
    </cfRule>
    <cfRule type="cellIs" dxfId="327" priority="636" stopIfTrue="1" operator="greaterThan">
      <formula xml:space="preserve"> 0.1</formula>
    </cfRule>
  </conditionalFormatting>
  <conditionalFormatting sqref="O21:O23">
    <cfRule type="cellIs" dxfId="326" priority="637" stopIfTrue="1" operator="lessThan">
      <formula>-0.1</formula>
    </cfRule>
  </conditionalFormatting>
  <conditionalFormatting sqref="O22:O27">
    <cfRule type="cellIs" dxfId="325" priority="415" stopIfTrue="1" operator="between">
      <formula>0.1</formula>
      <formula>1</formula>
    </cfRule>
    <cfRule type="cellIs" dxfId="324" priority="416" stopIfTrue="1" operator="between">
      <formula>-1</formula>
      <formula>-0.1</formula>
    </cfRule>
  </conditionalFormatting>
  <conditionalFormatting sqref="O24">
    <cfRule type="cellIs" dxfId="323" priority="404" stopIfTrue="1" operator="lessThan">
      <formula>-0.1</formula>
    </cfRule>
    <cfRule type="cellIs" dxfId="322" priority="405" stopIfTrue="1" operator="greaterThan">
      <formula>0.1</formula>
    </cfRule>
    <cfRule type="cellIs" dxfId="321" priority="406" stopIfTrue="1" operator="lessThan">
      <formula>-0.1</formula>
    </cfRule>
    <cfRule type="cellIs" dxfId="320" priority="407" stopIfTrue="1" operator="greaterThan">
      <formula>0.1</formula>
    </cfRule>
    <cfRule type="cellIs" dxfId="319" priority="408" stopIfTrue="1" operator="between">
      <formula>0.1</formula>
      <formula>1</formula>
    </cfRule>
    <cfRule type="cellIs" dxfId="318" priority="409" stopIfTrue="1" operator="between">
      <formula>-1</formula>
      <formula>-0.1</formula>
    </cfRule>
    <cfRule type="cellIs" dxfId="317" priority="410" stopIfTrue="1" operator="lessThan">
      <formula>-0.1</formula>
    </cfRule>
    <cfRule type="cellIs" dxfId="316" priority="411" stopIfTrue="1" operator="greaterThan">
      <formula>0.1</formula>
    </cfRule>
    <cfRule type="cellIs" dxfId="315" priority="412" stopIfTrue="1" operator="lessThan">
      <formula>-0.1</formula>
    </cfRule>
    <cfRule type="cellIs" dxfId="314" priority="413" stopIfTrue="1" operator="greaterThan">
      <formula>0.1</formula>
    </cfRule>
    <cfRule type="cellIs" dxfId="313" priority="414" stopIfTrue="1" operator="lessThan">
      <formula>0</formula>
    </cfRule>
  </conditionalFormatting>
  <conditionalFormatting sqref="O28">
    <cfRule type="cellIs" dxfId="312" priority="375" stopIfTrue="1" operator="lessThan">
      <formula>-0.1</formula>
    </cfRule>
    <cfRule type="cellIs" dxfId="311" priority="376" stopIfTrue="1" operator="greaterThan">
      <formula>0.1</formula>
    </cfRule>
    <cfRule type="cellIs" dxfId="310" priority="377" stopIfTrue="1" operator="lessThan">
      <formula>-0.1</formula>
    </cfRule>
    <cfRule type="cellIs" dxfId="309" priority="378" stopIfTrue="1" operator="greaterThan">
      <formula>0.1</formula>
    </cfRule>
    <cfRule type="cellIs" dxfId="308" priority="379" stopIfTrue="1" operator="between">
      <formula>0.1</formula>
      <formula>1</formula>
    </cfRule>
    <cfRule type="cellIs" dxfId="307" priority="380" stopIfTrue="1" operator="between">
      <formula>-1</formula>
      <formula>-0.1</formula>
    </cfRule>
    <cfRule type="cellIs" dxfId="306" priority="381" stopIfTrue="1" operator="lessThan">
      <formula>-0.1</formula>
    </cfRule>
    <cfRule type="cellIs" dxfId="305" priority="382" stopIfTrue="1" operator="greaterThan">
      <formula>0.1</formula>
    </cfRule>
    <cfRule type="cellIs" dxfId="304" priority="383" stopIfTrue="1" operator="lessThan">
      <formula>-0.1</formula>
    </cfRule>
    <cfRule type="cellIs" dxfId="303" priority="384" stopIfTrue="1" operator="greaterThan">
      <formula>0.1</formula>
    </cfRule>
    <cfRule type="cellIs" dxfId="302" priority="385" stopIfTrue="1" operator="lessThan">
      <formula>0</formula>
    </cfRule>
  </conditionalFormatting>
  <conditionalFormatting sqref="O28:O31">
    <cfRule type="cellIs" dxfId="301" priority="386" stopIfTrue="1" operator="between">
      <formula>0.1</formula>
      <formula>1</formula>
    </cfRule>
    <cfRule type="cellIs" dxfId="300" priority="387" stopIfTrue="1" operator="between">
      <formula>-1</formula>
      <formula>-0.1</formula>
    </cfRule>
  </conditionalFormatting>
  <conditionalFormatting sqref="O32">
    <cfRule type="cellIs" dxfId="299" priority="346" stopIfTrue="1" operator="lessThan">
      <formula>-0.1</formula>
    </cfRule>
    <cfRule type="cellIs" dxfId="298" priority="347" stopIfTrue="1" operator="greaterThan">
      <formula>0.1</formula>
    </cfRule>
    <cfRule type="cellIs" dxfId="297" priority="348" stopIfTrue="1" operator="lessThan">
      <formula>-0.1</formula>
    </cfRule>
    <cfRule type="cellIs" dxfId="296" priority="349" stopIfTrue="1" operator="greaterThan">
      <formula>0.1</formula>
    </cfRule>
    <cfRule type="cellIs" dxfId="295" priority="350" stopIfTrue="1" operator="between">
      <formula>0.1</formula>
      <formula>1</formula>
    </cfRule>
    <cfRule type="cellIs" dxfId="294" priority="351" stopIfTrue="1" operator="between">
      <formula>-1</formula>
      <formula>-0.1</formula>
    </cfRule>
    <cfRule type="cellIs" dxfId="293" priority="352" stopIfTrue="1" operator="lessThan">
      <formula>-0.1</formula>
    </cfRule>
    <cfRule type="cellIs" dxfId="292" priority="353" stopIfTrue="1" operator="greaterThan">
      <formula>0.1</formula>
    </cfRule>
    <cfRule type="cellIs" dxfId="291" priority="354" stopIfTrue="1" operator="lessThan">
      <formula>-0.1</formula>
    </cfRule>
    <cfRule type="cellIs" dxfId="290" priority="355" stopIfTrue="1" operator="greaterThan">
      <formula>0.1</formula>
    </cfRule>
    <cfRule type="cellIs" dxfId="289" priority="356" stopIfTrue="1" operator="lessThan">
      <formula>0</formula>
    </cfRule>
    <cfRule type="cellIs" dxfId="288" priority="357" stopIfTrue="1" operator="between">
      <formula>0.1</formula>
      <formula>1</formula>
    </cfRule>
    <cfRule type="cellIs" dxfId="287" priority="358" stopIfTrue="1" operator="between">
      <formula>-1</formula>
      <formula>-0.1</formula>
    </cfRule>
  </conditionalFormatting>
  <conditionalFormatting sqref="O33:O36">
    <cfRule type="cellIs" dxfId="286" priority="651" stopIfTrue="1" operator="between">
      <formula>0.1</formula>
      <formula>1</formula>
    </cfRule>
    <cfRule type="cellIs" dxfId="285" priority="652" stopIfTrue="1" operator="between">
      <formula>-1</formula>
      <formula>-0.1</formula>
    </cfRule>
  </conditionalFormatting>
  <conditionalFormatting sqref="O36">
    <cfRule type="cellIs" dxfId="284" priority="640" stopIfTrue="1" operator="lessThan">
      <formula>-0.1</formula>
    </cfRule>
    <cfRule type="cellIs" dxfId="283" priority="641" stopIfTrue="1" operator="greaterThan">
      <formula>0.1</formula>
    </cfRule>
    <cfRule type="cellIs" dxfId="282" priority="642" stopIfTrue="1" operator="lessThan">
      <formula>-0.1</formula>
    </cfRule>
    <cfRule type="cellIs" dxfId="281" priority="643" stopIfTrue="1" operator="greaterThan">
      <formula>0.1</formula>
    </cfRule>
    <cfRule type="cellIs" dxfId="280" priority="644" stopIfTrue="1" operator="between">
      <formula>0.1</formula>
      <formula>1</formula>
    </cfRule>
    <cfRule type="cellIs" dxfId="279" priority="645" stopIfTrue="1" operator="between">
      <formula>-1</formula>
      <formula>-0.1</formula>
    </cfRule>
    <cfRule type="cellIs" dxfId="278" priority="646" stopIfTrue="1" operator="lessThan">
      <formula>-0.1</formula>
    </cfRule>
    <cfRule type="cellIs" dxfId="277" priority="647" stopIfTrue="1" operator="greaterThan">
      <formula>0.1</formula>
    </cfRule>
    <cfRule type="cellIs" dxfId="276" priority="648" stopIfTrue="1" operator="lessThan">
      <formula>-0.1</formula>
    </cfRule>
    <cfRule type="cellIs" dxfId="275" priority="649" stopIfTrue="1" operator="greaterThan">
      <formula>0.1</formula>
    </cfRule>
    <cfRule type="cellIs" dxfId="274" priority="650" stopIfTrue="1" operator="lessThan">
      <formula>0</formula>
    </cfRule>
  </conditionalFormatting>
  <conditionalFormatting sqref="O38">
    <cfRule type="cellIs" dxfId="273" priority="498" stopIfTrue="1" operator="greaterThan">
      <formula xml:space="preserve"> 0.1</formula>
    </cfRule>
    <cfRule type="cellIs" dxfId="272" priority="499" stopIfTrue="1" operator="lessThan">
      <formula>-0.1</formula>
    </cfRule>
    <cfRule type="cellIs" dxfId="271" priority="500" stopIfTrue="1" operator="greaterThan">
      <formula xml:space="preserve"> 0.1</formula>
    </cfRule>
  </conditionalFormatting>
  <conditionalFormatting sqref="O38:O39">
    <cfRule type="cellIs" dxfId="270" priority="501" stopIfTrue="1" operator="lessThan">
      <formula>-0.1</formula>
    </cfRule>
  </conditionalFormatting>
  <conditionalFormatting sqref="O39 O45:O47 O49:O51 O53:O55 O57:O59 O61:O63 O69:O70">
    <cfRule type="cellIs" dxfId="269" priority="699" stopIfTrue="1" operator="lessThan">
      <formula>-0.1</formula>
    </cfRule>
    <cfRule type="cellIs" dxfId="268" priority="700" stopIfTrue="1" operator="greaterThan">
      <formula>0.1</formula>
    </cfRule>
    <cfRule type="cellIs" dxfId="267" priority="701" stopIfTrue="1" operator="between">
      <formula>0.1</formula>
      <formula>1</formula>
    </cfRule>
    <cfRule type="cellIs" dxfId="266" priority="702" stopIfTrue="1" operator="between">
      <formula>-1</formula>
      <formula>-0.1</formula>
    </cfRule>
  </conditionalFormatting>
  <conditionalFormatting sqref="O39 O45:O47 O49:O51 O53:O55 O57:O59 O61:O63 O69:O71 O33:O35 O14:O17 O3:O12 O25:O27 O29:O31 O41:O43">
    <cfRule type="cellIs" dxfId="265" priority="703" stopIfTrue="1" operator="lessThan">
      <formula>-0.1</formula>
    </cfRule>
  </conditionalFormatting>
  <conditionalFormatting sqref="O40">
    <cfRule type="cellIs" dxfId="264" priority="317" stopIfTrue="1" operator="lessThan">
      <formula>-0.1</formula>
    </cfRule>
    <cfRule type="cellIs" dxfId="263" priority="318" stopIfTrue="1" operator="greaterThan">
      <formula>0.1</formula>
    </cfRule>
    <cfRule type="cellIs" dxfId="262" priority="319" stopIfTrue="1" operator="lessThan">
      <formula>-0.1</formula>
    </cfRule>
    <cfRule type="cellIs" dxfId="261" priority="320" stopIfTrue="1" operator="greaterThan">
      <formula>0.1</formula>
    </cfRule>
    <cfRule type="cellIs" dxfId="260" priority="321" stopIfTrue="1" operator="between">
      <formula>0.1</formula>
      <formula>1</formula>
    </cfRule>
    <cfRule type="cellIs" dxfId="259" priority="322" stopIfTrue="1" operator="between">
      <formula>-1</formula>
      <formula>-0.1</formula>
    </cfRule>
    <cfRule type="cellIs" dxfId="258" priority="327" stopIfTrue="1" operator="lessThan">
      <formula>0</formula>
    </cfRule>
  </conditionalFormatting>
  <conditionalFormatting sqref="O40:O43">
    <cfRule type="cellIs" dxfId="257" priority="323" stopIfTrue="1" operator="lessThan">
      <formula>-0.1</formula>
    </cfRule>
    <cfRule type="cellIs" dxfId="256" priority="324" stopIfTrue="1" operator="greaterThan">
      <formula>0.1</formula>
    </cfRule>
    <cfRule type="cellIs" dxfId="255" priority="325" stopIfTrue="1" operator="lessThan">
      <formula>-0.1</formula>
    </cfRule>
    <cfRule type="cellIs" dxfId="254" priority="326" stopIfTrue="1" operator="greaterThan">
      <formula>0.1</formula>
    </cfRule>
    <cfRule type="cellIs" dxfId="253" priority="328" stopIfTrue="1" operator="between">
      <formula>0.1</formula>
      <formula>1</formula>
    </cfRule>
    <cfRule type="cellIs" dxfId="252" priority="329" stopIfTrue="1" operator="between">
      <formula>-1</formula>
      <formula>-0.1</formula>
    </cfRule>
  </conditionalFormatting>
  <conditionalFormatting sqref="O44">
    <cfRule type="cellIs" dxfId="251" priority="288" stopIfTrue="1" operator="lessThan">
      <formula>-0.1</formula>
    </cfRule>
    <cfRule type="cellIs" dxfId="250" priority="289" stopIfTrue="1" operator="greaterThan">
      <formula>0.1</formula>
    </cfRule>
    <cfRule type="cellIs" dxfId="249" priority="290" stopIfTrue="1" operator="lessThan">
      <formula>-0.1</formula>
    </cfRule>
    <cfRule type="cellIs" dxfId="248" priority="291" stopIfTrue="1" operator="greaterThan">
      <formula>0.1</formula>
    </cfRule>
    <cfRule type="cellIs" dxfId="247" priority="292" stopIfTrue="1" operator="between">
      <formula>0.1</formula>
      <formula>1</formula>
    </cfRule>
    <cfRule type="cellIs" dxfId="246" priority="293" stopIfTrue="1" operator="between">
      <formula>-1</formula>
      <formula>-0.1</formula>
    </cfRule>
    <cfRule type="cellIs" dxfId="245" priority="298" stopIfTrue="1" operator="lessThan">
      <formula>0</formula>
    </cfRule>
  </conditionalFormatting>
  <conditionalFormatting sqref="O44:O47">
    <cfRule type="cellIs" dxfId="244" priority="294" stopIfTrue="1" operator="lessThan">
      <formula>-0.1</formula>
    </cfRule>
    <cfRule type="cellIs" dxfId="243" priority="295" stopIfTrue="1" operator="greaterThan">
      <formula>0.1</formula>
    </cfRule>
    <cfRule type="cellIs" dxfId="242" priority="296" stopIfTrue="1" operator="lessThan">
      <formula>-0.1</formula>
    </cfRule>
    <cfRule type="cellIs" dxfId="241" priority="297" stopIfTrue="1" operator="greaterThan">
      <formula>0.1</formula>
    </cfRule>
    <cfRule type="cellIs" dxfId="240" priority="299" stopIfTrue="1" operator="between">
      <formula>0.1</formula>
      <formula>1</formula>
    </cfRule>
    <cfRule type="cellIs" dxfId="239" priority="300" stopIfTrue="1" operator="between">
      <formula>-1</formula>
      <formula>-0.1</formula>
    </cfRule>
  </conditionalFormatting>
  <conditionalFormatting sqref="O45:O47 O49:O51 O53:O55 O57:O59 O61:O63 O69:O70 O39">
    <cfRule type="cellIs" dxfId="238" priority="698" stopIfTrue="1" operator="greaterThan">
      <formula>0.1</formula>
    </cfRule>
  </conditionalFormatting>
  <conditionalFormatting sqref="O45:O47 O49:O51 O53:O55 O57:O59 O61:O63 O69:O70">
    <cfRule type="cellIs" dxfId="237" priority="697" stopIfTrue="1" operator="lessThan">
      <formula>-0.1</formula>
    </cfRule>
  </conditionalFormatting>
  <conditionalFormatting sqref="O45:O47 O49:O51 O53:O55 O57:O59 O61:O63 O69:O71">
    <cfRule type="cellIs" dxfId="236" priority="686" stopIfTrue="1" operator="greaterThan">
      <formula>0.1</formula>
    </cfRule>
    <cfRule type="cellIs" dxfId="235" priority="687" stopIfTrue="1" operator="lessThan">
      <formula>-0.1</formula>
    </cfRule>
    <cfRule type="cellIs" dxfId="234" priority="688" stopIfTrue="1" operator="greaterThan">
      <formula>0.1</formula>
    </cfRule>
    <cfRule type="cellIs" dxfId="233" priority="689" stopIfTrue="1" operator="between">
      <formula>0.1</formula>
      <formula>1</formula>
    </cfRule>
    <cfRule type="cellIs" dxfId="232" priority="690" stopIfTrue="1" operator="between">
      <formula>-1</formula>
      <formula>-0.1</formula>
    </cfRule>
    <cfRule type="cellIs" dxfId="231" priority="691" stopIfTrue="1" operator="lessThan">
      <formula>-0.1</formula>
    </cfRule>
    <cfRule type="cellIs" dxfId="230" priority="692" stopIfTrue="1" operator="greaterThan">
      <formula>0.1</formula>
    </cfRule>
    <cfRule type="cellIs" dxfId="229" priority="693" stopIfTrue="1" operator="lessThan">
      <formula>-0.1</formula>
    </cfRule>
    <cfRule type="cellIs" dxfId="228" priority="694" stopIfTrue="1" operator="greaterThan">
      <formula>0.1</formula>
    </cfRule>
    <cfRule type="cellIs" dxfId="227" priority="695" stopIfTrue="1" operator="between">
      <formula>0.1</formula>
      <formula>1</formula>
    </cfRule>
    <cfRule type="cellIs" dxfId="226" priority="696" stopIfTrue="1" operator="between">
      <formula>-1</formula>
      <formula>-0.1</formula>
    </cfRule>
  </conditionalFormatting>
  <conditionalFormatting sqref="O48">
    <cfRule type="cellIs" dxfId="225" priority="259" stopIfTrue="1" operator="lessThan">
      <formula>-0.1</formula>
    </cfRule>
    <cfRule type="cellIs" dxfId="224" priority="260" stopIfTrue="1" operator="greaterThan">
      <formula>0.1</formula>
    </cfRule>
    <cfRule type="cellIs" dxfId="223" priority="261" stopIfTrue="1" operator="lessThan">
      <formula>-0.1</formula>
    </cfRule>
    <cfRule type="cellIs" dxfId="222" priority="262" stopIfTrue="1" operator="greaterThan">
      <formula>0.1</formula>
    </cfRule>
    <cfRule type="cellIs" dxfId="221" priority="263" stopIfTrue="1" operator="between">
      <formula>0.1</formula>
      <formula>1</formula>
    </cfRule>
    <cfRule type="cellIs" dxfId="220" priority="264" stopIfTrue="1" operator="between">
      <formula>-1</formula>
      <formula>-0.1</formula>
    </cfRule>
    <cfRule type="cellIs" dxfId="219" priority="269" stopIfTrue="1" operator="lessThan">
      <formula>0</formula>
    </cfRule>
  </conditionalFormatting>
  <conditionalFormatting sqref="O48:O51">
    <cfRule type="cellIs" dxfId="218" priority="265" stopIfTrue="1" operator="lessThan">
      <formula>-0.1</formula>
    </cfRule>
    <cfRule type="cellIs" dxfId="217" priority="266" stopIfTrue="1" operator="greaterThan">
      <formula>0.1</formula>
    </cfRule>
    <cfRule type="cellIs" dxfId="216" priority="267" stopIfTrue="1" operator="lessThan">
      <formula>-0.1</formula>
    </cfRule>
    <cfRule type="cellIs" dxfId="215" priority="268" stopIfTrue="1" operator="greaterThan">
      <formula>0.1</formula>
    </cfRule>
    <cfRule type="cellIs" dxfId="214" priority="270" stopIfTrue="1" operator="between">
      <formula>0.1</formula>
      <formula>1</formula>
    </cfRule>
    <cfRule type="cellIs" dxfId="213" priority="271" stopIfTrue="1" operator="between">
      <formula>-1</formula>
      <formula>-0.1</formula>
    </cfRule>
  </conditionalFormatting>
  <conditionalFormatting sqref="O52">
    <cfRule type="cellIs" dxfId="212" priority="230" stopIfTrue="1" operator="lessThan">
      <formula>-0.1</formula>
    </cfRule>
    <cfRule type="cellIs" dxfId="211" priority="231" stopIfTrue="1" operator="greaterThan">
      <formula>0.1</formula>
    </cfRule>
    <cfRule type="cellIs" dxfId="210" priority="232" stopIfTrue="1" operator="lessThan">
      <formula>-0.1</formula>
    </cfRule>
    <cfRule type="cellIs" dxfId="209" priority="233" stopIfTrue="1" operator="greaterThan">
      <formula>0.1</formula>
    </cfRule>
    <cfRule type="cellIs" dxfId="208" priority="234" stopIfTrue="1" operator="between">
      <formula>0.1</formula>
      <formula>1</formula>
    </cfRule>
    <cfRule type="cellIs" dxfId="207" priority="235" stopIfTrue="1" operator="between">
      <formula>-1</formula>
      <formula>-0.1</formula>
    </cfRule>
    <cfRule type="cellIs" dxfId="206" priority="240" stopIfTrue="1" operator="lessThan">
      <formula>0</formula>
    </cfRule>
  </conditionalFormatting>
  <conditionalFormatting sqref="O52:O55">
    <cfRule type="cellIs" dxfId="205" priority="236" stopIfTrue="1" operator="lessThan">
      <formula>-0.1</formula>
    </cfRule>
    <cfRule type="cellIs" dxfId="204" priority="237" stopIfTrue="1" operator="greaterThan">
      <formula>0.1</formula>
    </cfRule>
    <cfRule type="cellIs" dxfId="203" priority="238" stopIfTrue="1" operator="lessThan">
      <formula>-0.1</formula>
    </cfRule>
    <cfRule type="cellIs" dxfId="202" priority="239" stopIfTrue="1" operator="greaterThan">
      <formula>0.1</formula>
    </cfRule>
    <cfRule type="cellIs" dxfId="201" priority="241" stopIfTrue="1" operator="between">
      <formula>0.1</formula>
      <formula>1</formula>
    </cfRule>
    <cfRule type="cellIs" dxfId="200" priority="242" stopIfTrue="1" operator="between">
      <formula>-1</formula>
      <formula>-0.1</formula>
    </cfRule>
  </conditionalFormatting>
  <conditionalFormatting sqref="O56">
    <cfRule type="cellIs" dxfId="199" priority="201" stopIfTrue="1" operator="lessThan">
      <formula>-0.1</formula>
    </cfRule>
    <cfRule type="cellIs" dxfId="198" priority="202" stopIfTrue="1" operator="greaterThan">
      <formula>0.1</formula>
    </cfRule>
    <cfRule type="cellIs" dxfId="197" priority="203" stopIfTrue="1" operator="lessThan">
      <formula>-0.1</formula>
    </cfRule>
    <cfRule type="cellIs" dxfId="196" priority="204" stopIfTrue="1" operator="greaterThan">
      <formula>0.1</formula>
    </cfRule>
    <cfRule type="cellIs" dxfId="195" priority="205" stopIfTrue="1" operator="between">
      <formula>0.1</formula>
      <formula>1</formula>
    </cfRule>
    <cfRule type="cellIs" dxfId="194" priority="206" stopIfTrue="1" operator="between">
      <formula>-1</formula>
      <formula>-0.1</formula>
    </cfRule>
    <cfRule type="cellIs" dxfId="193" priority="211" stopIfTrue="1" operator="lessThan">
      <formula>0</formula>
    </cfRule>
  </conditionalFormatting>
  <conditionalFormatting sqref="O56:O59">
    <cfRule type="cellIs" dxfId="192" priority="207" stopIfTrue="1" operator="lessThan">
      <formula>-0.1</formula>
    </cfRule>
    <cfRule type="cellIs" dxfId="191" priority="208" stopIfTrue="1" operator="greaterThan">
      <formula>0.1</formula>
    </cfRule>
    <cfRule type="cellIs" dxfId="190" priority="209" stopIfTrue="1" operator="lessThan">
      <formula>-0.1</formula>
    </cfRule>
    <cfRule type="cellIs" dxfId="189" priority="210" stopIfTrue="1" operator="greaterThan">
      <formula>0.1</formula>
    </cfRule>
    <cfRule type="cellIs" dxfId="188" priority="212" stopIfTrue="1" operator="between">
      <formula>0.1</formula>
      <formula>1</formula>
    </cfRule>
    <cfRule type="cellIs" dxfId="187" priority="213" stopIfTrue="1" operator="between">
      <formula>-1</formula>
      <formula>-0.1</formula>
    </cfRule>
  </conditionalFormatting>
  <conditionalFormatting sqref="O60">
    <cfRule type="cellIs" dxfId="186" priority="172" stopIfTrue="1" operator="lessThan">
      <formula>-0.1</formula>
    </cfRule>
    <cfRule type="cellIs" dxfId="185" priority="173" stopIfTrue="1" operator="greaterThan">
      <formula>0.1</formula>
    </cfRule>
    <cfRule type="cellIs" dxfId="184" priority="174" stopIfTrue="1" operator="lessThan">
      <formula>-0.1</formula>
    </cfRule>
    <cfRule type="cellIs" dxfId="183" priority="175" stopIfTrue="1" operator="greaterThan">
      <formula>0.1</formula>
    </cfRule>
    <cfRule type="cellIs" dxfId="182" priority="176" stopIfTrue="1" operator="between">
      <formula>0.1</formula>
      <formula>1</formula>
    </cfRule>
    <cfRule type="cellIs" dxfId="181" priority="177" stopIfTrue="1" operator="between">
      <formula>-1</formula>
      <formula>-0.1</formula>
    </cfRule>
    <cfRule type="cellIs" dxfId="180" priority="182" stopIfTrue="1" operator="lessThan">
      <formula>0</formula>
    </cfRule>
  </conditionalFormatting>
  <conditionalFormatting sqref="O60:O63">
    <cfRule type="cellIs" dxfId="179" priority="178" stopIfTrue="1" operator="lessThan">
      <formula>-0.1</formula>
    </cfRule>
    <cfRule type="cellIs" dxfId="178" priority="179" stopIfTrue="1" operator="greaterThan">
      <formula>0.1</formula>
    </cfRule>
    <cfRule type="cellIs" dxfId="177" priority="180" stopIfTrue="1" operator="lessThan">
      <formula>-0.1</formula>
    </cfRule>
    <cfRule type="cellIs" dxfId="176" priority="181" stopIfTrue="1" operator="greaterThan">
      <formula>0.1</formula>
    </cfRule>
    <cfRule type="cellIs" dxfId="175" priority="183" stopIfTrue="1" operator="between">
      <formula>0.1</formula>
      <formula>1</formula>
    </cfRule>
    <cfRule type="cellIs" dxfId="174" priority="184" stopIfTrue="1" operator="between">
      <formula>-1</formula>
      <formula>-0.1</formula>
    </cfRule>
  </conditionalFormatting>
  <conditionalFormatting sqref="O64">
    <cfRule type="cellIs" dxfId="173" priority="49" stopIfTrue="1" operator="lessThan">
      <formula>-0.1</formula>
    </cfRule>
    <cfRule type="cellIs" dxfId="172" priority="50" stopIfTrue="1" operator="greaterThan">
      <formula>0.1</formula>
    </cfRule>
    <cfRule type="cellIs" dxfId="171" priority="51" stopIfTrue="1" operator="lessThan">
      <formula>-0.1</formula>
    </cfRule>
    <cfRule type="cellIs" dxfId="170" priority="52" stopIfTrue="1" operator="greaterThan">
      <formula>0.1</formula>
    </cfRule>
    <cfRule type="cellIs" dxfId="169" priority="53" stopIfTrue="1" operator="between">
      <formula>0.1</formula>
      <formula>1</formula>
    </cfRule>
    <cfRule type="cellIs" dxfId="168" priority="54" stopIfTrue="1" operator="between">
      <formula>-1</formula>
      <formula>-0.1</formula>
    </cfRule>
    <cfRule type="cellIs" dxfId="167" priority="59" stopIfTrue="1" operator="lessThan">
      <formula>0</formula>
    </cfRule>
  </conditionalFormatting>
  <conditionalFormatting sqref="O64:O67">
    <cfRule type="cellIs" dxfId="166" priority="55" stopIfTrue="1" operator="lessThan">
      <formula>-0.1</formula>
    </cfRule>
    <cfRule type="cellIs" dxfId="165" priority="56" stopIfTrue="1" operator="greaterThan">
      <formula>0.1</formula>
    </cfRule>
    <cfRule type="cellIs" dxfId="164" priority="57" stopIfTrue="1" operator="lessThan">
      <formula>-0.1</formula>
    </cfRule>
    <cfRule type="cellIs" dxfId="163" priority="58" stopIfTrue="1" operator="greaterThan">
      <formula>0.1</formula>
    </cfRule>
    <cfRule type="cellIs" dxfId="162" priority="60" stopIfTrue="1" operator="between">
      <formula>0.1</formula>
      <formula>1</formula>
    </cfRule>
    <cfRule type="cellIs" dxfId="161" priority="61" stopIfTrue="1" operator="between">
      <formula>-1</formula>
      <formula>-0.1</formula>
    </cfRule>
  </conditionalFormatting>
  <conditionalFormatting sqref="O65:O66">
    <cfRule type="cellIs" dxfId="160" priority="102" stopIfTrue="1" operator="lessThan">
      <formula>-0.1</formula>
    </cfRule>
    <cfRule type="cellIs" dxfId="159" priority="103" stopIfTrue="1" operator="greaterThan">
      <formula>0.1</formula>
    </cfRule>
    <cfRule type="cellIs" dxfId="158" priority="104" stopIfTrue="1" operator="lessThan">
      <formula>-0.1</formula>
    </cfRule>
    <cfRule type="cellIs" dxfId="157" priority="105" stopIfTrue="1" operator="greaterThan">
      <formula>0.1</formula>
    </cfRule>
    <cfRule type="cellIs" dxfId="156" priority="106" stopIfTrue="1" operator="between">
      <formula>0.1</formula>
      <formula>1</formula>
    </cfRule>
    <cfRule type="cellIs" dxfId="155" priority="107" stopIfTrue="1" operator="between">
      <formula>-1</formula>
      <formula>-0.1</formula>
    </cfRule>
  </conditionalFormatting>
  <conditionalFormatting sqref="O65:O67">
    <cfRule type="cellIs" dxfId="154" priority="90" stopIfTrue="1" operator="lessThan">
      <formula>-0.1</formula>
    </cfRule>
    <cfRule type="cellIs" dxfId="153" priority="91" stopIfTrue="1" operator="greaterThan">
      <formula>0.1</formula>
    </cfRule>
    <cfRule type="cellIs" dxfId="152" priority="92" stopIfTrue="1" operator="lessThan">
      <formula>-0.1</formula>
    </cfRule>
    <cfRule type="cellIs" dxfId="151" priority="93" stopIfTrue="1" operator="greaterThan">
      <formula>0.1</formula>
    </cfRule>
    <cfRule type="cellIs" dxfId="150" priority="94" stopIfTrue="1" operator="between">
      <formula>0.1</formula>
      <formula>1</formula>
    </cfRule>
    <cfRule type="cellIs" dxfId="149" priority="95" stopIfTrue="1" operator="between">
      <formula>-1</formula>
      <formula>-0.1</formula>
    </cfRule>
    <cfRule type="cellIs" dxfId="148" priority="96" stopIfTrue="1" operator="lessThan">
      <formula>-0.1</formula>
    </cfRule>
    <cfRule type="cellIs" dxfId="147" priority="97" stopIfTrue="1" operator="greaterThan">
      <formula>0.1</formula>
    </cfRule>
    <cfRule type="cellIs" dxfId="146" priority="98" stopIfTrue="1" operator="lessThan">
      <formula>-0.1</formula>
    </cfRule>
    <cfRule type="cellIs" dxfId="145" priority="99" stopIfTrue="1" operator="greaterThan">
      <formula>0.1</formula>
    </cfRule>
    <cfRule type="cellIs" dxfId="144" priority="100" stopIfTrue="1" operator="between">
      <formula>0.1</formula>
      <formula>1</formula>
    </cfRule>
    <cfRule type="cellIs" dxfId="143" priority="101" stopIfTrue="1" operator="between">
      <formula>-1</formula>
      <formula>-0.1</formula>
    </cfRule>
    <cfRule type="cellIs" dxfId="142" priority="112" stopIfTrue="1" operator="lessThan">
      <formula>0</formula>
    </cfRule>
  </conditionalFormatting>
  <conditionalFormatting sqref="O65:O68">
    <cfRule type="cellIs" dxfId="141" priority="108" stopIfTrue="1" operator="lessThan">
      <formula>-0.1</formula>
    </cfRule>
    <cfRule type="cellIs" dxfId="140" priority="109" stopIfTrue="1" operator="greaterThan">
      <formula>0.1</formula>
    </cfRule>
    <cfRule type="cellIs" dxfId="139" priority="110" stopIfTrue="1" operator="lessThan">
      <formula>-0.1</formula>
    </cfRule>
    <cfRule type="cellIs" dxfId="138" priority="111" stopIfTrue="1" operator="greaterThan">
      <formula>0.1</formula>
    </cfRule>
    <cfRule type="cellIs" dxfId="137" priority="113" stopIfTrue="1" operator="between">
      <formula>0.1</formula>
      <formula>1</formula>
    </cfRule>
    <cfRule type="cellIs" dxfId="136" priority="114" stopIfTrue="1" operator="between">
      <formula>-1</formula>
      <formula>-0.1</formula>
    </cfRule>
  </conditionalFormatting>
  <conditionalFormatting sqref="O68">
    <cfRule type="cellIs" dxfId="135" priority="149" stopIfTrue="1" operator="lessThan">
      <formula>-0.1</formula>
    </cfRule>
    <cfRule type="cellIs" dxfId="134" priority="150" stopIfTrue="1" operator="greaterThan">
      <formula>0.1</formula>
    </cfRule>
    <cfRule type="cellIs" dxfId="133" priority="151" stopIfTrue="1" operator="lessThan">
      <formula>-0.1</formula>
    </cfRule>
    <cfRule type="cellIs" dxfId="132" priority="152" stopIfTrue="1" operator="greaterThan">
      <formula>0.1</formula>
    </cfRule>
    <cfRule type="cellIs" dxfId="131" priority="153" stopIfTrue="1" operator="lessThan">
      <formula>0</formula>
    </cfRule>
    <cfRule type="cellIs" dxfId="130" priority="154" stopIfTrue="1" operator="between">
      <formula>0.1</formula>
      <formula>1</formula>
    </cfRule>
    <cfRule type="cellIs" dxfId="129" priority="155" stopIfTrue="1" operator="between">
      <formula>-1</formula>
      <formula>-0.1</formula>
    </cfRule>
  </conditionalFormatting>
  <conditionalFormatting sqref="O69:O71 O45:O47 O49:O51 O53:O55 O57:O59 O61:O63">
    <cfRule type="cellIs" dxfId="128" priority="685" stopIfTrue="1" operator="lessThan">
      <formula>-0.1</formula>
    </cfRule>
  </conditionalFormatting>
  <conditionalFormatting sqref="O69:O72">
    <cfRule type="cellIs" dxfId="127" priority="547" stopIfTrue="1" operator="lessThan">
      <formula>-0.1</formula>
    </cfRule>
    <cfRule type="cellIs" dxfId="126" priority="548" stopIfTrue="1" operator="greaterThan">
      <formula>0.1</formula>
    </cfRule>
    <cfRule type="cellIs" dxfId="125" priority="549" stopIfTrue="1" operator="lessThan">
      <formula>-0.1</formula>
    </cfRule>
    <cfRule type="cellIs" dxfId="124" priority="550" stopIfTrue="1" operator="greaterThan">
      <formula>0.1</formula>
    </cfRule>
    <cfRule type="cellIs" dxfId="123" priority="552" stopIfTrue="1" operator="between">
      <formula>0.1</formula>
      <formula>1</formula>
    </cfRule>
    <cfRule type="cellIs" dxfId="122" priority="553" stopIfTrue="1" operator="between">
      <formula>-1</formula>
      <formula>-0.1</formula>
    </cfRule>
  </conditionalFormatting>
  <conditionalFormatting sqref="O72">
    <cfRule type="cellIs" dxfId="121" priority="541" stopIfTrue="1" operator="lessThan">
      <formula>-0.1</formula>
    </cfRule>
    <cfRule type="cellIs" dxfId="120" priority="542" stopIfTrue="1" operator="greaterThan">
      <formula>0.1</formula>
    </cfRule>
    <cfRule type="cellIs" dxfId="119" priority="543" stopIfTrue="1" operator="lessThan">
      <formula>-0.1</formula>
    </cfRule>
    <cfRule type="cellIs" dxfId="118" priority="544" stopIfTrue="1" operator="greaterThan">
      <formula>0.1</formula>
    </cfRule>
    <cfRule type="cellIs" dxfId="117" priority="545" stopIfTrue="1" operator="between">
      <formula>0.1</formula>
      <formula>1</formula>
    </cfRule>
    <cfRule type="cellIs" dxfId="116" priority="546" stopIfTrue="1" operator="between">
      <formula>-1</formula>
      <formula>-0.1</formula>
    </cfRule>
    <cfRule type="cellIs" dxfId="115" priority="551" stopIfTrue="1" operator="lessThan">
      <formula>0</formula>
    </cfRule>
  </conditionalFormatting>
  <conditionalFormatting sqref="O74">
    <cfRule type="cellIs" dxfId="114" priority="512" stopIfTrue="1" operator="lessThan">
      <formula>-0.1</formula>
    </cfRule>
    <cfRule type="cellIs" dxfId="113" priority="513" stopIfTrue="1" operator="greaterThan">
      <formula>0.1</formula>
    </cfRule>
    <cfRule type="cellIs" dxfId="112" priority="514" stopIfTrue="1" operator="lessThan">
      <formula>-0.1</formula>
    </cfRule>
    <cfRule type="cellIs" dxfId="111" priority="515" stopIfTrue="1" operator="greaterThan">
      <formula>0.1</formula>
    </cfRule>
    <cfRule type="cellIs" dxfId="110" priority="516" stopIfTrue="1" operator="between">
      <formula>0.1</formula>
      <formula>1</formula>
    </cfRule>
    <cfRule type="cellIs" dxfId="109" priority="517" stopIfTrue="1" operator="between">
      <formula>-1</formula>
      <formula>-0.1</formula>
    </cfRule>
    <cfRule type="cellIs" dxfId="108" priority="518" stopIfTrue="1" operator="lessThan">
      <formula>-0.1</formula>
    </cfRule>
    <cfRule type="cellIs" dxfId="107" priority="519" stopIfTrue="1" operator="greaterThan">
      <formula>0.1</formula>
    </cfRule>
    <cfRule type="cellIs" dxfId="106" priority="520" stopIfTrue="1" operator="lessThan">
      <formula>-0.1</formula>
    </cfRule>
    <cfRule type="cellIs" dxfId="105" priority="521" stopIfTrue="1" operator="greaterThan">
      <formula>0.1</formula>
    </cfRule>
    <cfRule type="cellIs" dxfId="104" priority="522" stopIfTrue="1" operator="lessThan">
      <formula>0</formula>
    </cfRule>
    <cfRule type="cellIs" dxfId="103" priority="523" stopIfTrue="1" operator="between">
      <formula>0.1</formula>
      <formula>1</formula>
    </cfRule>
    <cfRule type="cellIs" dxfId="102" priority="524" stopIfTrue="1" operator="between">
      <formula>-1</formula>
      <formula>-0.1</formula>
    </cfRule>
  </conditionalFormatting>
  <conditionalFormatting sqref="O76">
    <cfRule type="cellIs" dxfId="101" priority="603" stopIfTrue="1" operator="lessThan">
      <formula>-0.1</formula>
    </cfRule>
    <cfRule type="cellIs" dxfId="100" priority="604" stopIfTrue="1" operator="greaterThan">
      <formula>0.1</formula>
    </cfRule>
    <cfRule type="cellIs" dxfId="99" priority="605" stopIfTrue="1" operator="lessThan">
      <formula>-0.1</formula>
    </cfRule>
    <cfRule type="cellIs" dxfId="98" priority="606" stopIfTrue="1" operator="greaterThan">
      <formula>0.1</formula>
    </cfRule>
    <cfRule type="cellIs" dxfId="97" priority="607" stopIfTrue="1" operator="between">
      <formula>0.1</formula>
      <formula>1</formula>
    </cfRule>
    <cfRule type="cellIs" dxfId="96" priority="608" stopIfTrue="1" operator="between">
      <formula>-1</formula>
      <formula>-0.1</formula>
    </cfRule>
    <cfRule type="cellIs" dxfId="95" priority="609" stopIfTrue="1" operator="lessThan">
      <formula>-0.1</formula>
    </cfRule>
    <cfRule type="cellIs" dxfId="94" priority="610" stopIfTrue="1" operator="greaterThan">
      <formula>0.1</formula>
    </cfRule>
    <cfRule type="cellIs" dxfId="93" priority="611" stopIfTrue="1" operator="lessThan">
      <formula>-0.1</formula>
    </cfRule>
    <cfRule type="cellIs" dxfId="92" priority="612" stopIfTrue="1" operator="greaterThan">
      <formula>0.1</formula>
    </cfRule>
    <cfRule type="cellIs" dxfId="91" priority="613" stopIfTrue="1" operator="lessThan">
      <formula>0</formula>
    </cfRule>
    <cfRule type="cellIs" dxfId="90" priority="614" stopIfTrue="1" operator="between">
      <formula>0.1</formula>
      <formula>1</formula>
    </cfRule>
    <cfRule type="cellIs" dxfId="89" priority="615" stopIfTrue="1" operator="between">
      <formula>-1</formula>
      <formula>-0.1</formula>
    </cfRule>
  </conditionalFormatting>
  <conditionalFormatting sqref="O90:O91">
    <cfRule type="cellIs" dxfId="88" priority="489" stopIfTrue="1" operator="lessThan">
      <formula>0</formula>
    </cfRule>
  </conditionalFormatting>
  <conditionalFormatting sqref="Q2:S2">
    <cfRule type="cellIs" dxfId="87" priority="490" stopIfTrue="1" operator="lessThan">
      <formula>-0.2</formula>
    </cfRule>
    <cfRule type="cellIs" dxfId="86" priority="491" stopIfTrue="1" operator="greaterThan">
      <formula>0.2</formula>
    </cfRule>
  </conditionalFormatting>
  <conditionalFormatting sqref="Q20:S20">
    <cfRule type="cellIs" dxfId="85" priority="492" stopIfTrue="1" operator="lessThan">
      <formula>-0.2</formula>
    </cfRule>
    <cfRule type="cellIs" dxfId="84" priority="493" stopIfTrue="1" operator="greaterThan">
      <formula>0.2</formula>
    </cfRule>
  </conditionalFormatting>
  <conditionalFormatting sqref="S3 Q73">
    <cfRule type="cellIs" dxfId="83" priority="738" stopIfTrue="1" operator="between">
      <formula>0.2</formula>
      <formula>1</formula>
    </cfRule>
    <cfRule type="cellIs" dxfId="82" priority="739" stopIfTrue="1" operator="between">
      <formula>-1</formula>
      <formula>-0.2</formula>
    </cfRule>
  </conditionalFormatting>
  <conditionalFormatting sqref="S5">
    <cfRule type="cellIs" dxfId="81" priority="456" stopIfTrue="1" operator="between">
      <formula>0.2</formula>
      <formula>1</formula>
    </cfRule>
    <cfRule type="cellIs" dxfId="80" priority="457" stopIfTrue="1" operator="between">
      <formula>-1</formula>
      <formula>-0.2</formula>
    </cfRule>
  </conditionalFormatting>
  <conditionalFormatting sqref="S5:S13">
    <cfRule type="cellIs" dxfId="79" priority="485" stopIfTrue="1" operator="between">
      <formula>0.2</formula>
      <formula>1</formula>
    </cfRule>
    <cfRule type="cellIs" dxfId="78" priority="486" stopIfTrue="1" operator="between">
      <formula>-1</formula>
      <formula>-0.2</formula>
    </cfRule>
  </conditionalFormatting>
  <conditionalFormatting sqref="S14:S18">
    <cfRule type="cellIs" dxfId="77" priority="593" stopIfTrue="1" operator="between">
      <formula>0.2</formula>
      <formula>1</formula>
    </cfRule>
    <cfRule type="cellIs" dxfId="76" priority="594" stopIfTrue="1" operator="between">
      <formula>-1</formula>
      <formula>-0.2</formula>
    </cfRule>
  </conditionalFormatting>
  <conditionalFormatting sqref="S18">
    <cfRule type="cellIs" dxfId="75" priority="591" stopIfTrue="1" operator="between">
      <formula>0.2</formula>
      <formula>1</formula>
    </cfRule>
    <cfRule type="cellIs" dxfId="74" priority="592" stopIfTrue="1" operator="between">
      <formula>-1</formula>
      <formula>-0.2</formula>
    </cfRule>
  </conditionalFormatting>
  <conditionalFormatting sqref="S22:S32">
    <cfRule type="cellIs" dxfId="73" priority="369" stopIfTrue="1" operator="between">
      <formula>0.2</formula>
      <formula>1</formula>
    </cfRule>
    <cfRule type="cellIs" dxfId="72" priority="370" stopIfTrue="1" operator="between">
      <formula>-1</formula>
      <formula>-0.2</formula>
    </cfRule>
  </conditionalFormatting>
  <conditionalFormatting sqref="S33:S36">
    <cfRule type="cellIs" dxfId="71" priority="663" stopIfTrue="1" operator="between">
      <formula>0.2</formula>
      <formula>1</formula>
    </cfRule>
    <cfRule type="cellIs" dxfId="70" priority="664" stopIfTrue="1" operator="between">
      <formula>-1</formula>
      <formula>-0.2</formula>
    </cfRule>
  </conditionalFormatting>
  <conditionalFormatting sqref="S36">
    <cfRule type="cellIs" dxfId="69" priority="661" stopIfTrue="1" operator="between">
      <formula>0.2</formula>
      <formula>1</formula>
    </cfRule>
    <cfRule type="cellIs" dxfId="68" priority="662" stopIfTrue="1" operator="between">
      <formula>-1</formula>
      <formula>-0.2</formula>
    </cfRule>
  </conditionalFormatting>
  <conditionalFormatting sqref="S39:S64">
    <cfRule type="cellIs" dxfId="67" priority="72" stopIfTrue="1" operator="between">
      <formula>0.2</formula>
      <formula>1</formula>
    </cfRule>
    <cfRule type="cellIs" dxfId="66" priority="73" stopIfTrue="1" operator="between">
      <formula>-1</formula>
      <formula>-0.2</formula>
    </cfRule>
  </conditionalFormatting>
  <conditionalFormatting sqref="S65:S68">
    <cfRule type="cellIs" dxfId="65" priority="135" stopIfTrue="1" operator="between">
      <formula>0.2</formula>
      <formula>1</formula>
    </cfRule>
    <cfRule type="cellIs" dxfId="64" priority="136" stopIfTrue="1" operator="between">
      <formula>-1</formula>
      <formula>-0.2</formula>
    </cfRule>
  </conditionalFormatting>
  <conditionalFormatting sqref="S67">
    <cfRule type="cellIs" dxfId="63" priority="117" stopIfTrue="1" operator="between">
      <formula>0.2</formula>
      <formula>1</formula>
    </cfRule>
    <cfRule type="cellIs" dxfId="62" priority="118" stopIfTrue="1" operator="between">
      <formula>-1</formula>
      <formula>-0.2</formula>
    </cfRule>
    <cfRule type="cellIs" dxfId="61" priority="123" stopIfTrue="1" operator="between">
      <formula>0.2</formula>
      <formula>1</formula>
    </cfRule>
    <cfRule type="cellIs" dxfId="60" priority="124" stopIfTrue="1" operator="between">
      <formula>-1</formula>
      <formula>-0.2</formula>
    </cfRule>
  </conditionalFormatting>
  <conditionalFormatting sqref="S69:S71">
    <cfRule type="cellIs" dxfId="59" priority="732" stopIfTrue="1" operator="between">
      <formula>0.2</formula>
      <formula>1</formula>
    </cfRule>
    <cfRule type="cellIs" dxfId="58" priority="733" stopIfTrue="1" operator="between">
      <formula>-1</formula>
      <formula>-0.2</formula>
    </cfRule>
  </conditionalFormatting>
  <conditionalFormatting sqref="S71">
    <cfRule type="cellIs" dxfId="57" priority="720" stopIfTrue="1" operator="between">
      <formula>0.2</formula>
      <formula>1</formula>
    </cfRule>
    <cfRule type="cellIs" dxfId="56" priority="721" stopIfTrue="1" operator="between">
      <formula>-1</formula>
      <formula>-0.2</formula>
    </cfRule>
  </conditionalFormatting>
  <conditionalFormatting sqref="S71:S72">
    <cfRule type="cellIs" dxfId="55" priority="564" stopIfTrue="1" operator="between">
      <formula>0.2</formula>
      <formula>1</formula>
    </cfRule>
    <cfRule type="cellIs" dxfId="54" priority="565" stopIfTrue="1" operator="between">
      <formula>-1</formula>
      <formula>-0.2</formula>
    </cfRule>
  </conditionalFormatting>
  <conditionalFormatting sqref="S72">
    <cfRule type="cellIs" dxfId="53" priority="562" stopIfTrue="1" operator="between">
      <formula>0.2</formula>
      <formula>1</formula>
    </cfRule>
    <cfRule type="cellIs" dxfId="52" priority="563" stopIfTrue="1" operator="between">
      <formula>-1</formula>
      <formula>-0.2</formula>
    </cfRule>
  </conditionalFormatting>
  <conditionalFormatting sqref="S74">
    <cfRule type="cellIs" dxfId="51" priority="533" stopIfTrue="1" operator="between">
      <formula>0.2</formula>
      <formula>1</formula>
    </cfRule>
    <cfRule type="cellIs" dxfId="50" priority="534" stopIfTrue="1" operator="between">
      <formula>-1</formula>
      <formula>-0.2</formula>
    </cfRule>
    <cfRule type="cellIs" dxfId="49" priority="535" stopIfTrue="1" operator="between">
      <formula>0.2</formula>
      <formula>1</formula>
    </cfRule>
    <cfRule type="cellIs" dxfId="48" priority="536" stopIfTrue="1" operator="between">
      <formula>-1</formula>
      <formula>-0.2</formula>
    </cfRule>
  </conditionalFormatting>
  <conditionalFormatting sqref="S76">
    <cfRule type="cellIs" dxfId="47" priority="624" stopIfTrue="1" operator="between">
      <formula>0.2</formula>
      <formula>1</formula>
    </cfRule>
    <cfRule type="cellIs" dxfId="46" priority="625" stopIfTrue="1" operator="between">
      <formula>-1</formula>
      <formula>-0.2</formula>
    </cfRule>
    <cfRule type="cellIs" dxfId="45" priority="626" stopIfTrue="1" operator="between">
      <formula>0.2</formula>
      <formula>1</formula>
    </cfRule>
    <cfRule type="cellIs" dxfId="44" priority="627" stopIfTrue="1" operator="between">
      <formula>-1</formula>
      <formula>-0.2</formula>
    </cfRule>
  </conditionalFormatting>
  <conditionalFormatting sqref="U18">
    <cfRule type="cellIs" dxfId="43" priority="595" stopIfTrue="1" operator="between">
      <formula>0.2</formula>
      <formula>1</formula>
    </cfRule>
    <cfRule type="cellIs" dxfId="42" priority="596" stopIfTrue="1" operator="between">
      <formula>-1</formula>
      <formula>-0.2</formula>
    </cfRule>
  </conditionalFormatting>
  <conditionalFormatting sqref="U22 U25:U27">
    <cfRule type="cellIs" dxfId="41" priority="734" stopIfTrue="1" operator="between">
      <formula>0.2</formula>
      <formula>1</formula>
    </cfRule>
    <cfRule type="cellIs" dxfId="40" priority="735" stopIfTrue="1" operator="between">
      <formula>-1</formula>
      <formula>-0.2</formula>
    </cfRule>
  </conditionalFormatting>
  <conditionalFormatting sqref="U29:U31">
    <cfRule type="cellIs" dxfId="39" priority="487" stopIfTrue="1" operator="between">
      <formula>0.2</formula>
      <formula>1</formula>
    </cfRule>
    <cfRule type="cellIs" dxfId="38" priority="488" stopIfTrue="1" operator="between">
      <formula>-1</formula>
      <formula>-0.2</formula>
    </cfRule>
  </conditionalFormatting>
  <conditionalFormatting sqref="U33:U36">
    <cfRule type="cellIs" dxfId="37" priority="665" stopIfTrue="1" operator="between">
      <formula>0.2</formula>
      <formula>1</formula>
    </cfRule>
    <cfRule type="cellIs" dxfId="36" priority="666" stopIfTrue="1" operator="between">
      <formula>-1</formula>
      <formula>-0.2</formula>
    </cfRule>
  </conditionalFormatting>
  <conditionalFormatting sqref="U39 U45:U47 U49:U51 U53:U55 U57:U59 U61:U63">
    <cfRule type="cellIs" dxfId="35" priority="736" stopIfTrue="1" operator="between">
      <formula>0.2</formula>
      <formula>1</formula>
    </cfRule>
    <cfRule type="cellIs" dxfId="34" priority="737" stopIfTrue="1" operator="between">
      <formula>-1</formula>
      <formula>-0.2</formula>
    </cfRule>
  </conditionalFormatting>
  <conditionalFormatting sqref="U65:U67">
    <cfRule type="cellIs" dxfId="33" priority="137" stopIfTrue="1" operator="between">
      <formula>0.2</formula>
      <formula>1</formula>
    </cfRule>
    <cfRule type="cellIs" dxfId="32" priority="138" stopIfTrue="1" operator="between">
      <formula>-1</formula>
      <formula>-0.2</formula>
    </cfRule>
  </conditionalFormatting>
  <conditionalFormatting sqref="U69:U72">
    <cfRule type="cellIs" dxfId="31" priority="566" stopIfTrue="1" operator="between">
      <formula>0.2</formula>
      <formula>1</formula>
    </cfRule>
    <cfRule type="cellIs" dxfId="30" priority="567" stopIfTrue="1" operator="between">
      <formula>-1</formula>
      <formula>-0.2</formula>
    </cfRule>
  </conditionalFormatting>
  <conditionalFormatting sqref="U74">
    <cfRule type="cellIs" dxfId="29" priority="537" stopIfTrue="1" operator="between">
      <formula>0.2</formula>
      <formula>1</formula>
    </cfRule>
    <cfRule type="cellIs" dxfId="28" priority="538" stopIfTrue="1" operator="between">
      <formula>-1</formula>
      <formula>-0.2</formula>
    </cfRule>
  </conditionalFormatting>
  <conditionalFormatting sqref="U76">
    <cfRule type="cellIs" dxfId="27" priority="628" stopIfTrue="1" operator="between">
      <formula>0.2</formula>
      <formula>1</formula>
    </cfRule>
    <cfRule type="cellIs" dxfId="26" priority="629" stopIfTrue="1" operator="between">
      <formula>-1</formula>
      <formula>-0.2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activeCell="E30" sqref="E30"/>
    </sheetView>
  </sheetViews>
  <sheetFormatPr baseColWidth="10" defaultRowHeight="15" x14ac:dyDescent="0.25"/>
  <cols>
    <col min="1" max="1" width="46.85546875" customWidth="1"/>
    <col min="2" max="2" width="18" customWidth="1"/>
    <col min="3" max="3" width="14.7109375" customWidth="1"/>
    <col min="4" max="4" width="15.28515625" customWidth="1"/>
    <col min="5" max="5" width="13.85546875" customWidth="1"/>
    <col min="6" max="6" width="15.7109375" customWidth="1"/>
    <col min="7" max="7" width="56.42578125" customWidth="1"/>
  </cols>
  <sheetData>
    <row r="1" spans="1:7" ht="18" x14ac:dyDescent="0.25">
      <c r="A1" s="447" t="s">
        <v>112</v>
      </c>
      <c r="B1" s="447"/>
      <c r="C1" s="447"/>
      <c r="D1" s="447"/>
      <c r="E1" s="447"/>
      <c r="F1" s="447"/>
      <c r="G1" s="447"/>
    </row>
    <row r="2" spans="1:7" ht="15.75" x14ac:dyDescent="0.25">
      <c r="A2" s="448" t="s">
        <v>113</v>
      </c>
      <c r="B2" s="449"/>
      <c r="C2" s="449"/>
      <c r="D2" s="449"/>
      <c r="E2" s="449"/>
      <c r="F2" s="449"/>
      <c r="G2" s="449"/>
    </row>
    <row r="5" spans="1:7" ht="48.75" customHeight="1" x14ac:dyDescent="0.25">
      <c r="A5" s="326" t="s">
        <v>114</v>
      </c>
      <c r="B5" s="262" t="s">
        <v>178</v>
      </c>
      <c r="C5" s="445" t="s">
        <v>179</v>
      </c>
      <c r="D5" s="262" t="s">
        <v>177</v>
      </c>
      <c r="E5" s="446" t="s">
        <v>183</v>
      </c>
      <c r="F5" s="445" t="s">
        <v>180</v>
      </c>
      <c r="G5" s="263" t="s">
        <v>176</v>
      </c>
    </row>
    <row r="6" spans="1:7" ht="19.5" customHeight="1" x14ac:dyDescent="0.25">
      <c r="A6" s="264" t="s">
        <v>115</v>
      </c>
      <c r="B6" s="265"/>
      <c r="C6" s="265"/>
      <c r="D6" s="266"/>
      <c r="E6" s="266"/>
      <c r="F6" s="265"/>
      <c r="G6" s="267"/>
    </row>
    <row r="7" spans="1:7" ht="15.75" x14ac:dyDescent="0.25">
      <c r="A7" s="268"/>
      <c r="B7" s="269"/>
      <c r="C7" s="436"/>
      <c r="D7" s="269"/>
      <c r="E7" s="437"/>
      <c r="F7" s="436"/>
      <c r="G7" s="270"/>
    </row>
    <row r="8" spans="1:7" ht="15.75" x14ac:dyDescent="0.25">
      <c r="A8" s="271"/>
      <c r="B8" s="272"/>
      <c r="C8" s="438"/>
      <c r="D8" s="272"/>
      <c r="E8" s="437"/>
      <c r="F8" s="438"/>
      <c r="G8" s="270"/>
    </row>
    <row r="9" spans="1:7" ht="15.75" x14ac:dyDescent="0.25">
      <c r="A9" s="271"/>
      <c r="B9" s="272"/>
      <c r="C9" s="438"/>
      <c r="D9" s="273"/>
      <c r="E9" s="437"/>
      <c r="F9" s="438"/>
      <c r="G9" s="270"/>
    </row>
    <row r="10" spans="1:7" ht="15.75" x14ac:dyDescent="0.25">
      <c r="A10" s="271"/>
      <c r="B10" s="272"/>
      <c r="C10" s="438"/>
      <c r="D10" s="272"/>
      <c r="E10" s="437"/>
      <c r="F10" s="438"/>
      <c r="G10" s="270"/>
    </row>
    <row r="11" spans="1:7" ht="15.75" x14ac:dyDescent="0.25">
      <c r="A11" s="271"/>
      <c r="B11" s="272"/>
      <c r="C11" s="438"/>
      <c r="D11" s="272"/>
      <c r="E11" s="437"/>
      <c r="F11" s="438"/>
      <c r="G11" s="270"/>
    </row>
    <row r="12" spans="1:7" x14ac:dyDescent="0.25">
      <c r="A12" s="274" t="s">
        <v>116</v>
      </c>
      <c r="B12" s="275">
        <f>SUM(B7:B11)</f>
        <v>0</v>
      </c>
      <c r="C12" s="275">
        <f>SUM(C7:C11)</f>
        <v>0</v>
      </c>
      <c r="D12" s="275">
        <f>SUM(D7:D11)</f>
        <v>0</v>
      </c>
      <c r="E12" s="275">
        <f>SUM(E7:E11)</f>
        <v>0</v>
      </c>
      <c r="F12" s="275">
        <f>SUM(F7:F11)</f>
        <v>0</v>
      </c>
      <c r="G12" s="276"/>
    </row>
    <row r="13" spans="1:7" ht="19.5" customHeight="1" x14ac:dyDescent="0.25">
      <c r="A13" s="264" t="s">
        <v>118</v>
      </c>
      <c r="B13" s="265"/>
      <c r="C13" s="265"/>
      <c r="D13" s="266"/>
      <c r="E13" s="266"/>
      <c r="F13" s="265"/>
      <c r="G13" s="267"/>
    </row>
    <row r="14" spans="1:7" ht="15.75" x14ac:dyDescent="0.25">
      <c r="A14" s="268"/>
      <c r="B14" s="272"/>
      <c r="C14" s="438"/>
      <c r="D14" s="272"/>
      <c r="E14" s="437"/>
      <c r="F14" s="438"/>
      <c r="G14" s="277"/>
    </row>
    <row r="15" spans="1:7" ht="15.75" x14ac:dyDescent="0.25">
      <c r="A15" s="271"/>
      <c r="B15" s="272"/>
      <c r="C15" s="438"/>
      <c r="D15" s="272"/>
      <c r="E15" s="437"/>
      <c r="F15" s="438"/>
      <c r="G15" s="277"/>
    </row>
    <row r="16" spans="1:7" ht="15.75" x14ac:dyDescent="0.25">
      <c r="A16" s="271"/>
      <c r="B16" s="272"/>
      <c r="C16" s="438"/>
      <c r="D16" s="272"/>
      <c r="E16" s="437"/>
      <c r="F16" s="438"/>
      <c r="G16" s="277"/>
    </row>
    <row r="17" spans="1:8" ht="15.75" x14ac:dyDescent="0.25">
      <c r="A17" s="271"/>
      <c r="B17" s="272"/>
      <c r="C17" s="438"/>
      <c r="D17" s="272"/>
      <c r="E17" s="437"/>
      <c r="F17" s="438"/>
      <c r="G17" s="277"/>
    </row>
    <row r="18" spans="1:8" ht="15.75" x14ac:dyDescent="0.25">
      <c r="A18" s="271"/>
      <c r="B18" s="272"/>
      <c r="C18" s="438"/>
      <c r="D18" s="272"/>
      <c r="E18" s="437"/>
      <c r="F18" s="438"/>
      <c r="G18" s="277"/>
    </row>
    <row r="19" spans="1:8" x14ac:dyDescent="0.25">
      <c r="A19" s="278" t="s">
        <v>116</v>
      </c>
      <c r="B19" s="279">
        <f>SUM(B14:B18)</f>
        <v>0</v>
      </c>
      <c r="C19" s="279">
        <f>SUM(C14:C18)</f>
        <v>0</v>
      </c>
      <c r="D19" s="279">
        <f>SUM(D14:D18)</f>
        <v>0</v>
      </c>
      <c r="E19" s="279">
        <f>SUM(E14:E18)</f>
        <v>0</v>
      </c>
      <c r="F19" s="279">
        <f>SUM(F14:F18)</f>
        <v>0</v>
      </c>
      <c r="G19" s="276"/>
    </row>
    <row r="20" spans="1:8" ht="19.5" customHeight="1" x14ac:dyDescent="0.25">
      <c r="A20" s="264" t="s">
        <v>117</v>
      </c>
      <c r="B20" s="265"/>
      <c r="C20" s="265"/>
      <c r="D20" s="266"/>
      <c r="E20" s="266"/>
      <c r="F20" s="265"/>
      <c r="G20" s="267"/>
    </row>
    <row r="21" spans="1:8" ht="15.75" x14ac:dyDescent="0.25">
      <c r="A21" s="268"/>
      <c r="B21" s="269"/>
      <c r="C21" s="436"/>
      <c r="D21" s="269"/>
      <c r="E21" s="437"/>
      <c r="F21" s="436"/>
      <c r="G21" s="270"/>
    </row>
    <row r="22" spans="1:8" ht="15.75" x14ac:dyDescent="0.25">
      <c r="A22" s="271"/>
      <c r="B22" s="269"/>
      <c r="C22" s="436"/>
      <c r="D22" s="269"/>
      <c r="E22" s="437"/>
      <c r="F22" s="436"/>
      <c r="G22" s="270"/>
    </row>
    <row r="23" spans="1:8" ht="15.75" x14ac:dyDescent="0.25">
      <c r="A23" s="271"/>
      <c r="B23" s="269"/>
      <c r="C23" s="436"/>
      <c r="D23" s="269"/>
      <c r="E23" s="437"/>
      <c r="F23" s="436"/>
      <c r="G23" s="270"/>
    </row>
    <row r="24" spans="1:8" ht="15.75" x14ac:dyDescent="0.25">
      <c r="A24" s="271"/>
      <c r="B24" s="269"/>
      <c r="C24" s="436"/>
      <c r="D24" s="269"/>
      <c r="E24" s="437"/>
      <c r="F24" s="436"/>
      <c r="G24" s="270"/>
    </row>
    <row r="25" spans="1:8" ht="15.75" x14ac:dyDescent="0.25">
      <c r="A25" s="271"/>
      <c r="B25" s="269"/>
      <c r="C25" s="436"/>
      <c r="D25" s="269"/>
      <c r="E25" s="437"/>
      <c r="F25" s="436"/>
      <c r="G25" s="270"/>
    </row>
    <row r="26" spans="1:8" x14ac:dyDescent="0.25">
      <c r="A26" s="274" t="s">
        <v>116</v>
      </c>
      <c r="B26" s="275">
        <f>SUM(B21:B25)</f>
        <v>0</v>
      </c>
      <c r="C26" s="275">
        <f>SUM(C21:C25)</f>
        <v>0</v>
      </c>
      <c r="D26" s="275">
        <f>SUM(D21:D25)</f>
        <v>0</v>
      </c>
      <c r="E26" s="275">
        <f>SUM(E21:E25)</f>
        <v>0</v>
      </c>
      <c r="F26" s="275">
        <f>SUM(F21:F25)</f>
        <v>0</v>
      </c>
      <c r="G26" s="276"/>
    </row>
    <row r="28" spans="1:8" ht="15.75" x14ac:dyDescent="0.25">
      <c r="A28" s="280" t="s">
        <v>119</v>
      </c>
      <c r="B28" s="281">
        <f>SUM(B12,B26,B19)</f>
        <v>0</v>
      </c>
      <c r="C28" s="281">
        <f>SUM(C12,C26,C19)</f>
        <v>0</v>
      </c>
      <c r="D28" s="281">
        <f>SUM(D12,D26,D19)</f>
        <v>0</v>
      </c>
      <c r="E28" s="281">
        <f>SUM(E12,E26,E19)</f>
        <v>0</v>
      </c>
      <c r="F28" s="281">
        <f>SUM(F12,F26,F19)</f>
        <v>0</v>
      </c>
      <c r="G28" s="282"/>
    </row>
    <row r="29" spans="1:8" ht="15.75" x14ac:dyDescent="0.25">
      <c r="A29" s="283"/>
      <c r="B29" s="283"/>
      <c r="C29" s="283"/>
      <c r="D29" s="284"/>
      <c r="E29" s="284"/>
      <c r="F29" s="283"/>
      <c r="G29" s="285"/>
      <c r="H29" s="27"/>
    </row>
    <row r="30" spans="1:8" x14ac:dyDescent="0.25">
      <c r="A30" s="286"/>
      <c r="B30" s="287"/>
      <c r="C30" s="287"/>
      <c r="D30" s="288"/>
      <c r="E30" s="288"/>
      <c r="F30" s="287"/>
    </row>
  </sheetData>
  <mergeCells count="2">
    <mergeCell ref="A1:G1"/>
    <mergeCell ref="A2:G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"/>
  <sheetViews>
    <sheetView zoomScaleNormal="100" workbookViewId="0">
      <selection activeCell="E13" sqref="E13"/>
    </sheetView>
  </sheetViews>
  <sheetFormatPr baseColWidth="10" defaultRowHeight="15" x14ac:dyDescent="0.25"/>
  <cols>
    <col min="1" max="1" width="20.42578125" customWidth="1"/>
    <col min="2" max="2" width="12.7109375" customWidth="1"/>
    <col min="3" max="3" width="16.140625" customWidth="1"/>
    <col min="4" max="4" width="11.42578125" customWidth="1"/>
    <col min="5" max="5" width="69.42578125" customWidth="1"/>
    <col min="6" max="6" width="7.28515625" customWidth="1"/>
    <col min="7" max="9" width="13.5703125" customWidth="1"/>
    <col min="10" max="10" width="4.42578125" customWidth="1"/>
    <col min="11" max="11" width="16.28515625" customWidth="1"/>
  </cols>
  <sheetData>
    <row r="1" spans="1:26" ht="35.450000000000003" customHeight="1" x14ac:dyDescent="0.25">
      <c r="C1" s="453" t="s">
        <v>181</v>
      </c>
      <c r="D1" s="454"/>
      <c r="E1" s="454"/>
      <c r="F1" s="454"/>
      <c r="G1" s="454"/>
      <c r="H1" s="454"/>
      <c r="I1" s="455"/>
    </row>
    <row r="2" spans="1:26" ht="18.75" x14ac:dyDescent="0.25">
      <c r="C2" s="456" t="s">
        <v>12</v>
      </c>
      <c r="D2" s="457"/>
      <c r="E2" s="457"/>
      <c r="F2" s="457"/>
      <c r="G2" s="457"/>
      <c r="H2" s="457"/>
      <c r="I2" s="457"/>
    </row>
    <row r="3" spans="1:26" ht="18.75" x14ac:dyDescent="0.3">
      <c r="D3" s="429"/>
      <c r="E3" s="430"/>
    </row>
    <row r="4" spans="1:26" x14ac:dyDescent="0.25">
      <c r="A4" s="1" t="s">
        <v>0</v>
      </c>
      <c r="B4" s="2"/>
      <c r="C4" s="3"/>
      <c r="D4" s="3"/>
      <c r="E4" s="3"/>
    </row>
    <row r="5" spans="1:26" x14ac:dyDescent="0.25">
      <c r="A5" s="3"/>
      <c r="B5" s="4"/>
      <c r="C5" s="3"/>
      <c r="D5" s="3"/>
      <c r="E5" s="3"/>
    </row>
    <row r="6" spans="1:26" ht="51" x14ac:dyDescent="0.25">
      <c r="A6" s="23" t="s">
        <v>4</v>
      </c>
      <c r="B6" s="22" t="s">
        <v>155</v>
      </c>
      <c r="C6" s="22" t="s">
        <v>2</v>
      </c>
      <c r="D6" s="22" t="s">
        <v>3</v>
      </c>
      <c r="E6" s="22" t="s">
        <v>175</v>
      </c>
      <c r="G6" s="440" t="s">
        <v>170</v>
      </c>
      <c r="H6" s="440" t="s">
        <v>171</v>
      </c>
      <c r="I6" s="441" t="s">
        <v>172</v>
      </c>
      <c r="J6" s="442"/>
      <c r="K6" s="440" t="s">
        <v>173</v>
      </c>
    </row>
    <row r="7" spans="1:26" s="27" customFormat="1" ht="15.6" customHeight="1" x14ac:dyDescent="0.25">
      <c r="A7" s="450" t="s">
        <v>158</v>
      </c>
      <c r="B7" s="452"/>
      <c r="C7" s="452"/>
      <c r="D7" s="432">
        <f>SUM(D8:D12)</f>
        <v>0</v>
      </c>
      <c r="E7" s="351"/>
      <c r="F7"/>
      <c r="G7" s="432">
        <f t="shared" ref="G7:H7" si="0">SUM(G8:G12)</f>
        <v>0</v>
      </c>
      <c r="H7" s="432">
        <f t="shared" si="0"/>
        <v>0</v>
      </c>
      <c r="I7" s="432">
        <f>G7+H7</f>
        <v>0</v>
      </c>
      <c r="J7"/>
      <c r="K7" s="434" t="str">
        <f>IF(ISERROR(I7/D7-1),"-",I7/D7-1)</f>
        <v>-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</row>
    <row r="8" spans="1:26" s="27" customFormat="1" ht="15.75" x14ac:dyDescent="0.25">
      <c r="A8" s="8"/>
      <c r="B8" s="9"/>
      <c r="C8" s="8"/>
      <c r="D8" s="8">
        <f>B8*C8</f>
        <v>0</v>
      </c>
      <c r="E8" s="259"/>
      <c r="F8"/>
      <c r="G8" s="8"/>
      <c r="H8" s="8"/>
      <c r="I8" s="8">
        <f>G8+H8</f>
        <v>0</v>
      </c>
      <c r="J8"/>
      <c r="K8" s="66" t="str">
        <f t="shared" ref="K8:K33" si="1">IF(ISERROR(I8/D8-1),"-",I8/D8-1)</f>
        <v>-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s="27" customFormat="1" ht="15.75" x14ac:dyDescent="0.25">
      <c r="A9" s="8"/>
      <c r="B9" s="9"/>
      <c r="C9" s="8"/>
      <c r="D9" s="8">
        <f t="shared" ref="D9:D12" si="2">B9*C9</f>
        <v>0</v>
      </c>
      <c r="E9" s="259"/>
      <c r="F9"/>
      <c r="G9" s="8"/>
      <c r="H9" s="8"/>
      <c r="I9" s="8">
        <f t="shared" ref="I9:I12" si="3">G9+H9</f>
        <v>0</v>
      </c>
      <c r="J9"/>
      <c r="K9" s="66" t="str">
        <f t="shared" si="1"/>
        <v>-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</row>
    <row r="10" spans="1:26" s="27" customFormat="1" ht="15.75" x14ac:dyDescent="0.25">
      <c r="A10" s="8"/>
      <c r="B10" s="9"/>
      <c r="C10" s="8"/>
      <c r="D10" s="8">
        <f t="shared" si="2"/>
        <v>0</v>
      </c>
      <c r="E10" s="259"/>
      <c r="F10"/>
      <c r="G10" s="8"/>
      <c r="H10" s="8"/>
      <c r="I10" s="8">
        <f t="shared" si="3"/>
        <v>0</v>
      </c>
      <c r="J10"/>
      <c r="K10" s="66" t="str">
        <f t="shared" si="1"/>
        <v>-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</row>
    <row r="11" spans="1:26" s="27" customFormat="1" ht="15.75" x14ac:dyDescent="0.25">
      <c r="A11" s="8"/>
      <c r="B11" s="9"/>
      <c r="C11" s="8"/>
      <c r="D11" s="8">
        <f t="shared" si="2"/>
        <v>0</v>
      </c>
      <c r="E11" s="259"/>
      <c r="F11"/>
      <c r="G11" s="8"/>
      <c r="H11" s="8"/>
      <c r="I11" s="8">
        <f t="shared" si="3"/>
        <v>0</v>
      </c>
      <c r="J11"/>
      <c r="K11" s="66" t="str">
        <f t="shared" si="1"/>
        <v>-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</row>
    <row r="12" spans="1:26" ht="15.75" x14ac:dyDescent="0.25">
      <c r="A12" s="8"/>
      <c r="B12" s="9"/>
      <c r="C12" s="8"/>
      <c r="D12" s="8">
        <f t="shared" si="2"/>
        <v>0</v>
      </c>
      <c r="E12" s="259"/>
      <c r="G12" s="8"/>
      <c r="H12" s="8"/>
      <c r="I12" s="8">
        <f t="shared" si="3"/>
        <v>0</v>
      </c>
      <c r="K12" s="66" t="str">
        <f t="shared" si="1"/>
        <v>-</v>
      </c>
    </row>
    <row r="13" spans="1:26" ht="15.6" customHeight="1" x14ac:dyDescent="0.25">
      <c r="A13" s="450" t="s">
        <v>8</v>
      </c>
      <c r="B13" s="452"/>
      <c r="C13" s="452"/>
      <c r="D13" s="432">
        <f>SUM(D14:D18)</f>
        <v>0</v>
      </c>
      <c r="E13" s="351"/>
      <c r="G13" s="432">
        <f t="shared" ref="G13:H13" si="4">SUM(G14:G18)</f>
        <v>0</v>
      </c>
      <c r="H13" s="432">
        <f t="shared" si="4"/>
        <v>0</v>
      </c>
      <c r="I13" s="432">
        <f>G13+H13</f>
        <v>0</v>
      </c>
      <c r="K13" s="434" t="str">
        <f t="shared" si="1"/>
        <v>-</v>
      </c>
    </row>
    <row r="14" spans="1:26" ht="15.75" x14ac:dyDescent="0.25">
      <c r="A14" s="8"/>
      <c r="B14" s="9"/>
      <c r="C14" s="8"/>
      <c r="D14" s="8">
        <f t="shared" ref="D14:D18" si="5">B14*C14</f>
        <v>0</v>
      </c>
      <c r="E14" s="260"/>
      <c r="G14" s="8"/>
      <c r="H14" s="8"/>
      <c r="I14" s="8">
        <f t="shared" ref="I14:I18" si="6">G14+H14</f>
        <v>0</v>
      </c>
      <c r="K14" s="66" t="str">
        <f t="shared" si="1"/>
        <v>-</v>
      </c>
    </row>
    <row r="15" spans="1:26" ht="15.75" x14ac:dyDescent="0.25">
      <c r="A15" s="8"/>
      <c r="B15" s="9"/>
      <c r="C15" s="8"/>
      <c r="D15" s="8">
        <f t="shared" si="5"/>
        <v>0</v>
      </c>
      <c r="E15" s="260"/>
      <c r="G15" s="8"/>
      <c r="H15" s="8"/>
      <c r="I15" s="8">
        <f t="shared" si="6"/>
        <v>0</v>
      </c>
      <c r="K15" s="66" t="str">
        <f t="shared" si="1"/>
        <v>-</v>
      </c>
    </row>
    <row r="16" spans="1:26" ht="15.75" x14ac:dyDescent="0.25">
      <c r="A16" s="8"/>
      <c r="B16" s="9"/>
      <c r="C16" s="8"/>
      <c r="D16" s="8">
        <f t="shared" si="5"/>
        <v>0</v>
      </c>
      <c r="E16" s="260"/>
      <c r="G16" s="8"/>
      <c r="H16" s="8"/>
      <c r="I16" s="8">
        <f t="shared" si="6"/>
        <v>0</v>
      </c>
      <c r="K16" s="66" t="str">
        <f t="shared" si="1"/>
        <v>-</v>
      </c>
    </row>
    <row r="17" spans="1:11" ht="15.75" x14ac:dyDescent="0.25">
      <c r="A17" s="8"/>
      <c r="B17" s="9"/>
      <c r="C17" s="8"/>
      <c r="D17" s="8">
        <f t="shared" si="5"/>
        <v>0</v>
      </c>
      <c r="E17" s="260"/>
      <c r="G17" s="8"/>
      <c r="H17" s="8"/>
      <c r="I17" s="8">
        <f t="shared" si="6"/>
        <v>0</v>
      </c>
      <c r="K17" s="66" t="str">
        <f t="shared" si="1"/>
        <v>-</v>
      </c>
    </row>
    <row r="18" spans="1:11" ht="15.75" x14ac:dyDescent="0.25">
      <c r="A18" s="8"/>
      <c r="B18" s="9"/>
      <c r="C18" s="8"/>
      <c r="D18" s="8">
        <f t="shared" si="5"/>
        <v>0</v>
      </c>
      <c r="E18" s="260"/>
      <c r="G18" s="8"/>
      <c r="H18" s="8"/>
      <c r="I18" s="8">
        <f t="shared" si="6"/>
        <v>0</v>
      </c>
      <c r="K18" s="66" t="str">
        <f t="shared" si="1"/>
        <v>-</v>
      </c>
    </row>
    <row r="19" spans="1:11" ht="15.75" x14ac:dyDescent="0.25">
      <c r="A19" s="26" t="s">
        <v>5</v>
      </c>
      <c r="B19" s="10"/>
      <c r="C19" s="11"/>
      <c r="D19" s="12"/>
      <c r="E19" s="351"/>
      <c r="G19" s="351"/>
      <c r="H19" s="351"/>
      <c r="I19" s="351"/>
      <c r="K19" s="66" t="str">
        <f t="shared" si="1"/>
        <v>-</v>
      </c>
    </row>
    <row r="20" spans="1:11" ht="15.75" x14ac:dyDescent="0.25">
      <c r="A20" s="21" t="s">
        <v>6</v>
      </c>
      <c r="B20" s="5"/>
      <c r="C20" s="6"/>
      <c r="D20" s="433">
        <f>SUM(D21:D26)</f>
        <v>0</v>
      </c>
      <c r="E20" s="352"/>
      <c r="G20" s="433">
        <f t="shared" ref="G20:H20" si="7">SUM(G21:G26)</f>
        <v>0</v>
      </c>
      <c r="H20" s="433">
        <f t="shared" si="7"/>
        <v>0</v>
      </c>
      <c r="I20" s="432">
        <f>G20+H20</f>
        <v>0</v>
      </c>
      <c r="K20" s="434" t="str">
        <f t="shared" si="1"/>
        <v>-</v>
      </c>
    </row>
    <row r="21" spans="1:11" ht="15.75" x14ac:dyDescent="0.25">
      <c r="A21" s="8"/>
      <c r="B21" s="9"/>
      <c r="C21" s="8"/>
      <c r="D21" s="8">
        <f t="shared" ref="D21:D26" si="8">B21*C21</f>
        <v>0</v>
      </c>
      <c r="E21" s="8"/>
      <c r="G21" s="8"/>
      <c r="H21" s="8"/>
      <c r="I21" s="8">
        <f t="shared" ref="I21:I26" si="9">G21+H21</f>
        <v>0</v>
      </c>
      <c r="K21" s="66" t="str">
        <f t="shared" si="1"/>
        <v>-</v>
      </c>
    </row>
    <row r="22" spans="1:11" ht="15.75" x14ac:dyDescent="0.25">
      <c r="A22" s="8"/>
      <c r="B22" s="9"/>
      <c r="C22" s="8"/>
      <c r="D22" s="8">
        <f t="shared" si="8"/>
        <v>0</v>
      </c>
      <c r="E22" s="8"/>
      <c r="G22" s="8"/>
      <c r="H22" s="8"/>
      <c r="I22" s="8">
        <f t="shared" si="9"/>
        <v>0</v>
      </c>
      <c r="K22" s="66" t="str">
        <f t="shared" si="1"/>
        <v>-</v>
      </c>
    </row>
    <row r="23" spans="1:11" ht="15.75" x14ac:dyDescent="0.25">
      <c r="A23" s="8"/>
      <c r="B23" s="9"/>
      <c r="C23" s="8"/>
      <c r="D23" s="8">
        <f t="shared" si="8"/>
        <v>0</v>
      </c>
      <c r="E23" s="8"/>
      <c r="G23" s="8"/>
      <c r="H23" s="8"/>
      <c r="I23" s="8">
        <f t="shared" si="9"/>
        <v>0</v>
      </c>
      <c r="K23" s="66" t="str">
        <f t="shared" si="1"/>
        <v>-</v>
      </c>
    </row>
    <row r="24" spans="1:11" ht="15.75" x14ac:dyDescent="0.25">
      <c r="A24" s="8"/>
      <c r="B24" s="9"/>
      <c r="C24" s="8"/>
      <c r="D24" s="8">
        <f t="shared" si="8"/>
        <v>0</v>
      </c>
      <c r="E24" s="8"/>
      <c r="G24" s="8"/>
      <c r="H24" s="8"/>
      <c r="I24" s="8">
        <f t="shared" si="9"/>
        <v>0</v>
      </c>
      <c r="K24" s="66" t="str">
        <f t="shared" si="1"/>
        <v>-</v>
      </c>
    </row>
    <row r="25" spans="1:11" ht="15.75" x14ac:dyDescent="0.25">
      <c r="A25" s="8"/>
      <c r="B25" s="9"/>
      <c r="C25" s="8"/>
      <c r="D25" s="8">
        <f t="shared" si="8"/>
        <v>0</v>
      </c>
      <c r="E25" s="8"/>
      <c r="G25" s="8"/>
      <c r="H25" s="8"/>
      <c r="I25" s="8">
        <f t="shared" si="9"/>
        <v>0</v>
      </c>
      <c r="K25" s="66" t="str">
        <f t="shared" si="1"/>
        <v>-</v>
      </c>
    </row>
    <row r="26" spans="1:11" ht="15.75" x14ac:dyDescent="0.25">
      <c r="A26" s="8"/>
      <c r="B26" s="9"/>
      <c r="C26" s="8"/>
      <c r="D26" s="8">
        <f t="shared" si="8"/>
        <v>0</v>
      </c>
      <c r="E26" s="8"/>
      <c r="G26" s="8"/>
      <c r="H26" s="8"/>
      <c r="I26" s="8">
        <f t="shared" si="9"/>
        <v>0</v>
      </c>
      <c r="K26" s="66" t="str">
        <f t="shared" si="1"/>
        <v>-</v>
      </c>
    </row>
    <row r="27" spans="1:11" ht="15.75" x14ac:dyDescent="0.25">
      <c r="A27" s="20" t="s">
        <v>7</v>
      </c>
      <c r="B27" s="10"/>
      <c r="C27" s="11"/>
      <c r="D27" s="432">
        <f>SUM(D28:D32)</f>
        <v>0</v>
      </c>
      <c r="E27" s="351"/>
      <c r="G27" s="432">
        <f t="shared" ref="G27:H27" si="10">SUM(G28:G32)</f>
        <v>0</v>
      </c>
      <c r="H27" s="432">
        <f t="shared" si="10"/>
        <v>0</v>
      </c>
      <c r="I27" s="432">
        <f>G27+H27</f>
        <v>0</v>
      </c>
      <c r="K27" s="434" t="str">
        <f t="shared" si="1"/>
        <v>-</v>
      </c>
    </row>
    <row r="28" spans="1:11" ht="15.75" x14ac:dyDescent="0.25">
      <c r="A28" s="8"/>
      <c r="B28" s="9"/>
      <c r="C28" s="8"/>
      <c r="D28" s="8">
        <f t="shared" ref="D28:D32" si="11">B28*C28</f>
        <v>0</v>
      </c>
      <c r="E28" s="8"/>
      <c r="G28" s="8"/>
      <c r="H28" s="8"/>
      <c r="I28" s="8">
        <f t="shared" ref="I28:I32" si="12">G28+H28</f>
        <v>0</v>
      </c>
      <c r="K28" s="66" t="str">
        <f t="shared" si="1"/>
        <v>-</v>
      </c>
    </row>
    <row r="29" spans="1:11" ht="15.75" x14ac:dyDescent="0.25">
      <c r="A29" s="8"/>
      <c r="B29" s="9"/>
      <c r="C29" s="8"/>
      <c r="D29" s="8">
        <f t="shared" si="11"/>
        <v>0</v>
      </c>
      <c r="E29" s="8"/>
      <c r="G29" s="8"/>
      <c r="H29" s="8"/>
      <c r="I29" s="8">
        <f t="shared" si="12"/>
        <v>0</v>
      </c>
      <c r="K29" s="66" t="str">
        <f t="shared" si="1"/>
        <v>-</v>
      </c>
    </row>
    <row r="30" spans="1:11" ht="15.75" x14ac:dyDescent="0.25">
      <c r="A30" s="8"/>
      <c r="B30" s="9"/>
      <c r="C30" s="8"/>
      <c r="D30" s="8">
        <f t="shared" si="11"/>
        <v>0</v>
      </c>
      <c r="E30" s="8"/>
      <c r="G30" s="8"/>
      <c r="H30" s="8"/>
      <c r="I30" s="8">
        <f t="shared" si="12"/>
        <v>0</v>
      </c>
      <c r="K30" s="66" t="str">
        <f t="shared" si="1"/>
        <v>-</v>
      </c>
    </row>
    <row r="31" spans="1:11" ht="15.75" x14ac:dyDescent="0.25">
      <c r="A31" s="8"/>
      <c r="B31" s="9"/>
      <c r="C31" s="8"/>
      <c r="D31" s="8">
        <f t="shared" si="11"/>
        <v>0</v>
      </c>
      <c r="E31" s="8"/>
      <c r="G31" s="8"/>
      <c r="H31" s="8"/>
      <c r="I31" s="8">
        <f t="shared" si="12"/>
        <v>0</v>
      </c>
      <c r="K31" s="66" t="str">
        <f t="shared" si="1"/>
        <v>-</v>
      </c>
    </row>
    <row r="32" spans="1:11" ht="15.75" x14ac:dyDescent="0.25">
      <c r="A32" s="8"/>
      <c r="B32" s="9"/>
      <c r="C32" s="8"/>
      <c r="D32" s="8">
        <f t="shared" si="11"/>
        <v>0</v>
      </c>
      <c r="E32" s="261"/>
      <c r="G32" s="8"/>
      <c r="H32" s="8"/>
      <c r="I32" s="8">
        <f t="shared" si="12"/>
        <v>0</v>
      </c>
      <c r="K32" s="66" t="str">
        <f t="shared" si="1"/>
        <v>-</v>
      </c>
    </row>
    <row r="33" spans="1:11" ht="17.25" customHeight="1" x14ac:dyDescent="0.25">
      <c r="B33" s="23" t="s">
        <v>1</v>
      </c>
      <c r="C33" s="24"/>
      <c r="D33" s="25">
        <f>D7+D13+D20+D27</f>
        <v>0</v>
      </c>
      <c r="E33" s="3"/>
      <c r="G33" s="25">
        <f t="shared" ref="G33" si="13">G7+G13+G20+G27</f>
        <v>0</v>
      </c>
      <c r="H33" s="25">
        <f>H7+H13+H20+H27</f>
        <v>0</v>
      </c>
      <c r="I33" s="25">
        <f>G33+H33</f>
        <v>0</v>
      </c>
      <c r="K33" s="25" t="str">
        <f t="shared" si="1"/>
        <v>-</v>
      </c>
    </row>
    <row r="34" spans="1:11" ht="18.75" x14ac:dyDescent="0.25">
      <c r="A34" s="13"/>
      <c r="B34" s="14"/>
      <c r="C34" s="13"/>
      <c r="D34" s="15"/>
      <c r="E34" s="15"/>
    </row>
    <row r="35" spans="1:11" x14ac:dyDescent="0.25">
      <c r="A35" s="1" t="s">
        <v>0</v>
      </c>
      <c r="B35" s="16"/>
      <c r="C35" s="17"/>
      <c r="D35" s="17"/>
      <c r="E35" s="17"/>
    </row>
    <row r="36" spans="1:11" ht="39.75" customHeight="1" x14ac:dyDescent="0.25">
      <c r="A36" s="18"/>
      <c r="B36" s="19"/>
      <c r="C36" s="17"/>
      <c r="D36" s="17"/>
      <c r="E36" s="17"/>
    </row>
    <row r="37" spans="1:11" ht="51" x14ac:dyDescent="0.25">
      <c r="A37" s="23" t="s">
        <v>4</v>
      </c>
      <c r="B37" s="22" t="s">
        <v>155</v>
      </c>
      <c r="C37" s="22" t="s">
        <v>2</v>
      </c>
      <c r="D37" s="22" t="s">
        <v>3</v>
      </c>
      <c r="E37" s="22" t="s">
        <v>175</v>
      </c>
      <c r="G37" s="431" t="s">
        <v>170</v>
      </c>
      <c r="H37" s="431" t="s">
        <v>171</v>
      </c>
      <c r="I37" s="22" t="s">
        <v>174</v>
      </c>
      <c r="K37" s="431" t="s">
        <v>173</v>
      </c>
    </row>
    <row r="38" spans="1:11" ht="32.1" customHeight="1" x14ac:dyDescent="0.25">
      <c r="A38" s="450" t="s">
        <v>158</v>
      </c>
      <c r="B38" s="451"/>
      <c r="C38" s="451"/>
      <c r="D38" s="432">
        <f t="shared" ref="D38:G38" si="14">SUM(D39:D43)</f>
        <v>0</v>
      </c>
      <c r="E38" s="351"/>
      <c r="G38" s="432">
        <f t="shared" si="14"/>
        <v>0</v>
      </c>
      <c r="H38" s="432">
        <f t="shared" ref="H38" si="15">SUM(H39:H43)</f>
        <v>0</v>
      </c>
      <c r="I38" s="432">
        <f>G38+H38</f>
        <v>0</v>
      </c>
      <c r="K38" s="434" t="str">
        <f>IF(ISERROR(I38/D38-1),"-",I38/D38-1)</f>
        <v>-</v>
      </c>
    </row>
    <row r="39" spans="1:11" ht="15.75" x14ac:dyDescent="0.25">
      <c r="A39" s="8"/>
      <c r="B39" s="9"/>
      <c r="C39" s="8"/>
      <c r="D39" s="8">
        <f t="shared" ref="D39:D43" si="16">B39*C39</f>
        <v>0</v>
      </c>
      <c r="E39" s="259"/>
      <c r="G39" s="8"/>
      <c r="H39" s="8"/>
      <c r="I39" s="8">
        <f t="shared" ref="I39:I43" si="17">G39+H39</f>
        <v>0</v>
      </c>
      <c r="K39" s="66" t="str">
        <f t="shared" ref="K39:K64" si="18">IF(ISERROR(I39/D39-1),"-",I39/D39-1)</f>
        <v>-</v>
      </c>
    </row>
    <row r="40" spans="1:11" ht="15.75" x14ac:dyDescent="0.25">
      <c r="A40" s="8"/>
      <c r="B40" s="9"/>
      <c r="C40" s="8"/>
      <c r="D40" s="8">
        <f t="shared" si="16"/>
        <v>0</v>
      </c>
      <c r="E40" s="259"/>
      <c r="G40" s="8"/>
      <c r="H40" s="8"/>
      <c r="I40" s="8">
        <f t="shared" si="17"/>
        <v>0</v>
      </c>
      <c r="K40" s="66" t="str">
        <f t="shared" si="18"/>
        <v>-</v>
      </c>
    </row>
    <row r="41" spans="1:11" ht="15.75" x14ac:dyDescent="0.25">
      <c r="A41" s="8"/>
      <c r="B41" s="9"/>
      <c r="C41" s="8"/>
      <c r="D41" s="8">
        <f t="shared" si="16"/>
        <v>0</v>
      </c>
      <c r="E41" s="259"/>
      <c r="G41" s="8"/>
      <c r="H41" s="8"/>
      <c r="I41" s="8">
        <f t="shared" si="17"/>
        <v>0</v>
      </c>
      <c r="K41" s="66" t="str">
        <f t="shared" si="18"/>
        <v>-</v>
      </c>
    </row>
    <row r="42" spans="1:11" ht="15.75" x14ac:dyDescent="0.25">
      <c r="A42" s="8"/>
      <c r="B42" s="9"/>
      <c r="C42" s="8"/>
      <c r="D42" s="8">
        <f t="shared" si="16"/>
        <v>0</v>
      </c>
      <c r="E42" s="259"/>
      <c r="G42" s="8"/>
      <c r="H42" s="8"/>
      <c r="I42" s="8">
        <f t="shared" si="17"/>
        <v>0</v>
      </c>
      <c r="K42" s="66" t="str">
        <f t="shared" si="18"/>
        <v>-</v>
      </c>
    </row>
    <row r="43" spans="1:11" ht="15.75" x14ac:dyDescent="0.25">
      <c r="A43" s="8"/>
      <c r="B43" s="9"/>
      <c r="C43" s="8"/>
      <c r="D43" s="8">
        <f t="shared" si="16"/>
        <v>0</v>
      </c>
      <c r="E43" s="259"/>
      <c r="G43" s="8"/>
      <c r="H43" s="8"/>
      <c r="I43" s="8">
        <f t="shared" si="17"/>
        <v>0</v>
      </c>
      <c r="K43" s="66" t="str">
        <f t="shared" si="18"/>
        <v>-</v>
      </c>
    </row>
    <row r="44" spans="1:11" ht="25.5" customHeight="1" x14ac:dyDescent="0.25">
      <c r="A44" s="450" t="s">
        <v>8</v>
      </c>
      <c r="B44" s="452"/>
      <c r="C44" s="452"/>
      <c r="D44" s="432">
        <f t="shared" ref="D44:G44" si="19">SUM(D45:D49)</f>
        <v>0</v>
      </c>
      <c r="E44" s="351"/>
      <c r="G44" s="432">
        <f t="shared" si="19"/>
        <v>0</v>
      </c>
      <c r="H44" s="432">
        <f t="shared" ref="H44" si="20">SUM(H45:H49)</f>
        <v>0</v>
      </c>
      <c r="I44" s="432">
        <f>G44+H44</f>
        <v>0</v>
      </c>
      <c r="K44" s="434" t="str">
        <f t="shared" si="18"/>
        <v>-</v>
      </c>
    </row>
    <row r="45" spans="1:11" ht="15.75" x14ac:dyDescent="0.25">
      <c r="A45" s="8"/>
      <c r="B45" s="9"/>
      <c r="C45" s="8"/>
      <c r="D45" s="8">
        <f t="shared" ref="D45:D49" si="21">B45*C45</f>
        <v>0</v>
      </c>
      <c r="E45" s="260"/>
      <c r="G45" s="8"/>
      <c r="H45" s="8"/>
      <c r="I45" s="8">
        <f t="shared" ref="I45:I49" si="22">G45+H45</f>
        <v>0</v>
      </c>
      <c r="K45" s="66" t="str">
        <f t="shared" si="18"/>
        <v>-</v>
      </c>
    </row>
    <row r="46" spans="1:11" ht="15.75" x14ac:dyDescent="0.25">
      <c r="A46" s="8"/>
      <c r="B46" s="9"/>
      <c r="C46" s="8"/>
      <c r="D46" s="8">
        <f t="shared" si="21"/>
        <v>0</v>
      </c>
      <c r="E46" s="260"/>
      <c r="G46" s="8"/>
      <c r="H46" s="8"/>
      <c r="I46" s="8">
        <f t="shared" si="22"/>
        <v>0</v>
      </c>
      <c r="K46" s="66" t="str">
        <f t="shared" si="18"/>
        <v>-</v>
      </c>
    </row>
    <row r="47" spans="1:11" ht="15.75" x14ac:dyDescent="0.25">
      <c r="A47" s="8"/>
      <c r="B47" s="9"/>
      <c r="C47" s="8"/>
      <c r="D47" s="8">
        <f t="shared" si="21"/>
        <v>0</v>
      </c>
      <c r="E47" s="260"/>
      <c r="G47" s="8"/>
      <c r="H47" s="8"/>
      <c r="I47" s="8">
        <f t="shared" si="22"/>
        <v>0</v>
      </c>
      <c r="K47" s="66" t="str">
        <f t="shared" si="18"/>
        <v>-</v>
      </c>
    </row>
    <row r="48" spans="1:11" ht="15.75" x14ac:dyDescent="0.25">
      <c r="A48" s="8"/>
      <c r="B48" s="9"/>
      <c r="C48" s="8"/>
      <c r="D48" s="8">
        <f t="shared" si="21"/>
        <v>0</v>
      </c>
      <c r="E48" s="260"/>
      <c r="G48" s="8"/>
      <c r="H48" s="8"/>
      <c r="I48" s="8">
        <f t="shared" si="22"/>
        <v>0</v>
      </c>
      <c r="K48" s="66" t="str">
        <f t="shared" si="18"/>
        <v>-</v>
      </c>
    </row>
    <row r="49" spans="1:11" ht="15.75" x14ac:dyDescent="0.25">
      <c r="A49" s="8"/>
      <c r="B49" s="9"/>
      <c r="C49" s="8"/>
      <c r="D49" s="8">
        <f t="shared" si="21"/>
        <v>0</v>
      </c>
      <c r="E49" s="260"/>
      <c r="G49" s="8"/>
      <c r="H49" s="8"/>
      <c r="I49" s="8">
        <f t="shared" si="22"/>
        <v>0</v>
      </c>
      <c r="K49" s="66" t="str">
        <f t="shared" si="18"/>
        <v>-</v>
      </c>
    </row>
    <row r="50" spans="1:11" ht="15.75" x14ac:dyDescent="0.25">
      <c r="A50" s="26" t="s">
        <v>5</v>
      </c>
      <c r="B50" s="10"/>
      <c r="C50" s="11"/>
      <c r="D50" s="12"/>
      <c r="E50" s="351"/>
      <c r="G50" s="351"/>
      <c r="H50" s="351"/>
      <c r="I50" s="351"/>
      <c r="K50" s="66" t="str">
        <f t="shared" si="18"/>
        <v>-</v>
      </c>
    </row>
    <row r="51" spans="1:11" ht="15.75" x14ac:dyDescent="0.25">
      <c r="A51" s="21" t="s">
        <v>6</v>
      </c>
      <c r="B51" s="5"/>
      <c r="C51" s="6"/>
      <c r="D51" s="433">
        <f t="shared" ref="D51:H51" si="23">SUM(D52:D57)</f>
        <v>0</v>
      </c>
      <c r="E51" s="352"/>
      <c r="G51" s="433">
        <f t="shared" si="23"/>
        <v>0</v>
      </c>
      <c r="H51" s="433">
        <f t="shared" si="23"/>
        <v>0</v>
      </c>
      <c r="I51" s="432">
        <f>G51+H51</f>
        <v>0</v>
      </c>
      <c r="K51" s="434" t="str">
        <f t="shared" si="18"/>
        <v>-</v>
      </c>
    </row>
    <row r="52" spans="1:11" ht="15.75" x14ac:dyDescent="0.25">
      <c r="A52" s="8"/>
      <c r="B52" s="9"/>
      <c r="C52" s="8"/>
      <c r="D52" s="8">
        <f t="shared" ref="D52:D57" si="24">B52*C52</f>
        <v>0</v>
      </c>
      <c r="E52" s="8"/>
      <c r="G52" s="8"/>
      <c r="H52" s="8"/>
      <c r="I52" s="8">
        <f t="shared" ref="I52:I57" si="25">G52+H52</f>
        <v>0</v>
      </c>
      <c r="K52" s="66" t="str">
        <f t="shared" si="18"/>
        <v>-</v>
      </c>
    </row>
    <row r="53" spans="1:11" ht="15.75" x14ac:dyDescent="0.25">
      <c r="A53" s="8"/>
      <c r="B53" s="9"/>
      <c r="C53" s="8"/>
      <c r="D53" s="8">
        <f t="shared" si="24"/>
        <v>0</v>
      </c>
      <c r="E53" s="8"/>
      <c r="G53" s="8"/>
      <c r="H53" s="8"/>
      <c r="I53" s="8">
        <f t="shared" si="25"/>
        <v>0</v>
      </c>
      <c r="K53" s="66" t="str">
        <f t="shared" si="18"/>
        <v>-</v>
      </c>
    </row>
    <row r="54" spans="1:11" ht="15.75" x14ac:dyDescent="0.25">
      <c r="A54" s="8"/>
      <c r="B54" s="9"/>
      <c r="C54" s="8"/>
      <c r="D54" s="8">
        <f t="shared" si="24"/>
        <v>0</v>
      </c>
      <c r="E54" s="8"/>
      <c r="G54" s="8"/>
      <c r="H54" s="8"/>
      <c r="I54" s="8">
        <f t="shared" si="25"/>
        <v>0</v>
      </c>
      <c r="K54" s="66" t="str">
        <f t="shared" si="18"/>
        <v>-</v>
      </c>
    </row>
    <row r="55" spans="1:11" ht="15.75" x14ac:dyDescent="0.25">
      <c r="A55" s="8"/>
      <c r="B55" s="9"/>
      <c r="C55" s="8"/>
      <c r="D55" s="8">
        <f t="shared" si="24"/>
        <v>0</v>
      </c>
      <c r="E55" s="8"/>
      <c r="G55" s="8"/>
      <c r="H55" s="8"/>
      <c r="I55" s="8">
        <f t="shared" si="25"/>
        <v>0</v>
      </c>
      <c r="K55" s="66" t="str">
        <f t="shared" si="18"/>
        <v>-</v>
      </c>
    </row>
    <row r="56" spans="1:11" ht="15.75" x14ac:dyDescent="0.25">
      <c r="A56" s="8"/>
      <c r="B56" s="9"/>
      <c r="C56" s="8"/>
      <c r="D56" s="8">
        <f t="shared" si="24"/>
        <v>0</v>
      </c>
      <c r="E56" s="8"/>
      <c r="G56" s="8"/>
      <c r="H56" s="8"/>
      <c r="I56" s="8">
        <f t="shared" si="25"/>
        <v>0</v>
      </c>
      <c r="K56" s="66" t="str">
        <f t="shared" si="18"/>
        <v>-</v>
      </c>
    </row>
    <row r="57" spans="1:11" ht="15.75" x14ac:dyDescent="0.25">
      <c r="A57" s="8"/>
      <c r="B57" s="9"/>
      <c r="C57" s="8"/>
      <c r="D57" s="8">
        <f t="shared" si="24"/>
        <v>0</v>
      </c>
      <c r="E57" s="8"/>
      <c r="G57" s="8"/>
      <c r="H57" s="8"/>
      <c r="I57" s="8">
        <f t="shared" si="25"/>
        <v>0</v>
      </c>
      <c r="K57" s="66" t="str">
        <f t="shared" si="18"/>
        <v>-</v>
      </c>
    </row>
    <row r="58" spans="1:11" ht="15.75" x14ac:dyDescent="0.25">
      <c r="A58" s="20" t="s">
        <v>7</v>
      </c>
      <c r="B58" s="10"/>
      <c r="C58" s="11"/>
      <c r="D58" s="432">
        <f>SUM(D59:D63)</f>
        <v>0</v>
      </c>
      <c r="E58" s="351"/>
      <c r="G58" s="432">
        <f>SUM(G59:G63)</f>
        <v>0</v>
      </c>
      <c r="H58" s="432">
        <f t="shared" ref="H58" si="26">SUM(H59:H63)</f>
        <v>0</v>
      </c>
      <c r="I58" s="432">
        <f>G58+H58</f>
        <v>0</v>
      </c>
      <c r="K58" s="434" t="str">
        <f t="shared" si="18"/>
        <v>-</v>
      </c>
    </row>
    <row r="59" spans="1:11" ht="15.75" x14ac:dyDescent="0.25">
      <c r="A59" s="8"/>
      <c r="B59" s="9"/>
      <c r="C59" s="8"/>
      <c r="D59" s="8">
        <f t="shared" ref="D59:D63" si="27">B59*C59</f>
        <v>0</v>
      </c>
      <c r="E59" s="8"/>
      <c r="G59" s="8"/>
      <c r="H59" s="8"/>
      <c r="I59" s="8">
        <f t="shared" ref="I59:I63" si="28">G59+H59</f>
        <v>0</v>
      </c>
      <c r="K59" s="66" t="str">
        <f t="shared" si="18"/>
        <v>-</v>
      </c>
    </row>
    <row r="60" spans="1:11" ht="15.75" x14ac:dyDescent="0.25">
      <c r="A60" s="8"/>
      <c r="B60" s="9"/>
      <c r="C60" s="8"/>
      <c r="D60" s="8">
        <f t="shared" si="27"/>
        <v>0</v>
      </c>
      <c r="E60" s="8"/>
      <c r="G60" s="8"/>
      <c r="H60" s="8"/>
      <c r="I60" s="8">
        <f t="shared" si="28"/>
        <v>0</v>
      </c>
      <c r="K60" s="66" t="str">
        <f t="shared" si="18"/>
        <v>-</v>
      </c>
    </row>
    <row r="61" spans="1:11" ht="15.75" x14ac:dyDescent="0.25">
      <c r="A61" s="8"/>
      <c r="B61" s="9"/>
      <c r="C61" s="8"/>
      <c r="D61" s="8">
        <f t="shared" si="27"/>
        <v>0</v>
      </c>
      <c r="E61" s="8"/>
      <c r="G61" s="8"/>
      <c r="H61" s="8"/>
      <c r="I61" s="8">
        <f t="shared" si="28"/>
        <v>0</v>
      </c>
      <c r="K61" s="66" t="str">
        <f t="shared" si="18"/>
        <v>-</v>
      </c>
    </row>
    <row r="62" spans="1:11" ht="15.75" x14ac:dyDescent="0.25">
      <c r="A62" s="8"/>
      <c r="B62" s="9"/>
      <c r="C62" s="8"/>
      <c r="D62" s="8">
        <f t="shared" si="27"/>
        <v>0</v>
      </c>
      <c r="E62" s="8"/>
      <c r="G62" s="8"/>
      <c r="H62" s="8"/>
      <c r="I62" s="8">
        <f t="shared" si="28"/>
        <v>0</v>
      </c>
      <c r="K62" s="66" t="str">
        <f t="shared" si="18"/>
        <v>-</v>
      </c>
    </row>
    <row r="63" spans="1:11" ht="15.75" x14ac:dyDescent="0.25">
      <c r="A63" s="8"/>
      <c r="B63" s="9"/>
      <c r="C63" s="8"/>
      <c r="D63" s="8">
        <f t="shared" si="27"/>
        <v>0</v>
      </c>
      <c r="E63" s="261"/>
      <c r="G63" s="8"/>
      <c r="H63" s="8"/>
      <c r="I63" s="8">
        <f t="shared" si="28"/>
        <v>0</v>
      </c>
      <c r="K63" s="66" t="str">
        <f t="shared" si="18"/>
        <v>-</v>
      </c>
    </row>
    <row r="64" spans="1:11" x14ac:dyDescent="0.25">
      <c r="B64" s="23" t="s">
        <v>1</v>
      </c>
      <c r="C64" s="24"/>
      <c r="D64" s="25">
        <f>D38+D44+D51+D58</f>
        <v>0</v>
      </c>
      <c r="E64" s="3"/>
      <c r="G64" s="25">
        <f>G38+G44+G51+G58</f>
        <v>0</v>
      </c>
      <c r="H64" s="25">
        <f t="shared" ref="H64" si="29">H38+H44+H51+H58</f>
        <v>0</v>
      </c>
      <c r="I64" s="25">
        <f>G64+H64</f>
        <v>0</v>
      </c>
      <c r="K64" s="25" t="str">
        <f t="shared" si="18"/>
        <v>-</v>
      </c>
    </row>
    <row r="65" spans="1:11" x14ac:dyDescent="0.25">
      <c r="A65" s="3"/>
      <c r="B65" s="4"/>
      <c r="C65" s="3"/>
      <c r="D65" s="3"/>
      <c r="E65" s="3"/>
    </row>
    <row r="66" spans="1:11" ht="23.25" customHeight="1" x14ac:dyDescent="0.25">
      <c r="A66" s="3"/>
      <c r="B66" s="4"/>
      <c r="C66" s="3"/>
      <c r="D66" s="3"/>
      <c r="E66" s="3"/>
    </row>
    <row r="67" spans="1:11" ht="18.75" x14ac:dyDescent="0.25">
      <c r="A67" s="28" t="s">
        <v>9</v>
      </c>
      <c r="B67" s="28"/>
      <c r="C67" s="28"/>
      <c r="D67" s="28"/>
      <c r="E67" s="28"/>
    </row>
    <row r="68" spans="1:11" ht="51" x14ac:dyDescent="0.25">
      <c r="A68" s="31" t="s">
        <v>10</v>
      </c>
      <c r="B68" s="29" t="s">
        <v>155</v>
      </c>
      <c r="C68" s="29" t="s">
        <v>2</v>
      </c>
      <c r="D68" s="29" t="s">
        <v>3</v>
      </c>
      <c r="E68" s="29" t="s">
        <v>175</v>
      </c>
      <c r="G68" s="29" t="s">
        <v>170</v>
      </c>
      <c r="H68" s="29" t="s">
        <v>171</v>
      </c>
      <c r="I68" s="29" t="s">
        <v>174</v>
      </c>
      <c r="K68" s="29" t="s">
        <v>173</v>
      </c>
    </row>
    <row r="69" spans="1:11" ht="15.75" x14ac:dyDescent="0.25">
      <c r="A69" s="21" t="s">
        <v>11</v>
      </c>
      <c r="B69" s="5"/>
      <c r="C69" s="6"/>
      <c r="D69" s="433">
        <f>SUM(D70:D75)</f>
        <v>0</v>
      </c>
      <c r="E69" s="7"/>
      <c r="G69" s="432">
        <f>SUM(G70:G75)</f>
        <v>0</v>
      </c>
      <c r="H69" s="432">
        <f t="shared" ref="H69" si="30">SUM(H70:H75)</f>
        <v>0</v>
      </c>
      <c r="I69" s="432">
        <f>G69+H69</f>
        <v>0</v>
      </c>
      <c r="K69" s="434" t="str">
        <f t="shared" ref="K69:K82" si="31">IF(ISERROR(I69/D69-1),"-",I69/D69-1)</f>
        <v>-</v>
      </c>
    </row>
    <row r="70" spans="1:11" ht="15.75" x14ac:dyDescent="0.25">
      <c r="A70" s="8"/>
      <c r="B70" s="9"/>
      <c r="C70" s="8"/>
      <c r="D70" s="8">
        <f t="shared" ref="D70:D75" si="32">B70*C70</f>
        <v>0</v>
      </c>
      <c r="E70" s="8"/>
      <c r="G70" s="8"/>
      <c r="H70" s="8"/>
      <c r="I70" s="8">
        <f t="shared" ref="I70:I75" si="33">G70+H70</f>
        <v>0</v>
      </c>
      <c r="K70" s="66" t="str">
        <f t="shared" si="31"/>
        <v>-</v>
      </c>
    </row>
    <row r="71" spans="1:11" ht="15.75" x14ac:dyDescent="0.25">
      <c r="A71" s="8"/>
      <c r="B71" s="9"/>
      <c r="C71" s="8"/>
      <c r="D71" s="8">
        <f t="shared" si="32"/>
        <v>0</v>
      </c>
      <c r="E71" s="8"/>
      <c r="G71" s="8"/>
      <c r="H71" s="8"/>
      <c r="I71" s="8">
        <f t="shared" si="33"/>
        <v>0</v>
      </c>
      <c r="K71" s="66" t="str">
        <f t="shared" si="31"/>
        <v>-</v>
      </c>
    </row>
    <row r="72" spans="1:11" ht="15.75" x14ac:dyDescent="0.25">
      <c r="A72" s="8"/>
      <c r="B72" s="9"/>
      <c r="C72" s="8"/>
      <c r="D72" s="8">
        <f t="shared" si="32"/>
        <v>0</v>
      </c>
      <c r="E72" s="8"/>
      <c r="G72" s="8"/>
      <c r="H72" s="8"/>
      <c r="I72" s="8">
        <f t="shared" si="33"/>
        <v>0</v>
      </c>
      <c r="K72" s="66" t="str">
        <f t="shared" si="31"/>
        <v>-</v>
      </c>
    </row>
    <row r="73" spans="1:11" ht="15.75" x14ac:dyDescent="0.25">
      <c r="A73" s="8"/>
      <c r="B73" s="9"/>
      <c r="C73" s="8"/>
      <c r="D73" s="8">
        <f t="shared" si="32"/>
        <v>0</v>
      </c>
      <c r="E73" s="8"/>
      <c r="G73" s="8"/>
      <c r="H73" s="8"/>
      <c r="I73" s="8">
        <f t="shared" si="33"/>
        <v>0</v>
      </c>
      <c r="K73" s="66" t="str">
        <f t="shared" si="31"/>
        <v>-</v>
      </c>
    </row>
    <row r="74" spans="1:11" ht="15.75" x14ac:dyDescent="0.25">
      <c r="A74" s="8"/>
      <c r="B74" s="9"/>
      <c r="C74" s="8"/>
      <c r="D74" s="8">
        <f t="shared" si="32"/>
        <v>0</v>
      </c>
      <c r="E74" s="8"/>
      <c r="G74" s="8"/>
      <c r="H74" s="8"/>
      <c r="I74" s="8">
        <f t="shared" si="33"/>
        <v>0</v>
      </c>
      <c r="K74" s="66" t="str">
        <f t="shared" si="31"/>
        <v>-</v>
      </c>
    </row>
    <row r="75" spans="1:11" ht="15.75" x14ac:dyDescent="0.25">
      <c r="A75" s="8"/>
      <c r="B75" s="9"/>
      <c r="C75" s="8"/>
      <c r="D75" s="8">
        <f t="shared" si="32"/>
        <v>0</v>
      </c>
      <c r="E75" s="8"/>
      <c r="G75" s="8"/>
      <c r="H75" s="8"/>
      <c r="I75" s="8">
        <f t="shared" si="33"/>
        <v>0</v>
      </c>
      <c r="K75" s="66" t="str">
        <f t="shared" si="31"/>
        <v>-</v>
      </c>
    </row>
    <row r="76" spans="1:11" ht="15.75" x14ac:dyDescent="0.25">
      <c r="A76" s="20" t="s">
        <v>7</v>
      </c>
      <c r="B76" s="10"/>
      <c r="C76" s="11"/>
      <c r="D76" s="432">
        <f>SUM(D77:D81)</f>
        <v>0</v>
      </c>
      <c r="E76" s="7"/>
      <c r="G76" s="432">
        <f>SUM(G77:G81)</f>
        <v>0</v>
      </c>
      <c r="H76" s="432">
        <f t="shared" ref="H76" si="34">SUM(H77:H81)</f>
        <v>0</v>
      </c>
      <c r="I76" s="432">
        <f>G76+H76</f>
        <v>0</v>
      </c>
      <c r="K76" s="434" t="str">
        <f t="shared" si="31"/>
        <v>-</v>
      </c>
    </row>
    <row r="77" spans="1:11" ht="15.75" x14ac:dyDescent="0.25">
      <c r="A77" s="8"/>
      <c r="B77" s="9"/>
      <c r="C77" s="8"/>
      <c r="D77" s="8">
        <f t="shared" ref="D77:D81" si="35">B77*C77</f>
        <v>0</v>
      </c>
      <c r="E77" s="8"/>
      <c r="G77" s="8"/>
      <c r="H77" s="8"/>
      <c r="I77" s="8">
        <f t="shared" ref="I77:I81" si="36">G77+H77</f>
        <v>0</v>
      </c>
      <c r="K77" s="66" t="str">
        <f t="shared" si="31"/>
        <v>-</v>
      </c>
    </row>
    <row r="78" spans="1:11" ht="15.75" x14ac:dyDescent="0.25">
      <c r="A78" s="8"/>
      <c r="B78" s="9"/>
      <c r="C78" s="8"/>
      <c r="D78" s="8">
        <f t="shared" si="35"/>
        <v>0</v>
      </c>
      <c r="E78" s="8"/>
      <c r="G78" s="8"/>
      <c r="H78" s="8"/>
      <c r="I78" s="8">
        <f t="shared" si="36"/>
        <v>0</v>
      </c>
      <c r="K78" s="66" t="str">
        <f t="shared" si="31"/>
        <v>-</v>
      </c>
    </row>
    <row r="79" spans="1:11" ht="15.75" x14ac:dyDescent="0.25">
      <c r="A79" s="8"/>
      <c r="B79" s="9"/>
      <c r="C79" s="8"/>
      <c r="D79" s="8">
        <f t="shared" si="35"/>
        <v>0</v>
      </c>
      <c r="E79" s="8"/>
      <c r="G79" s="8"/>
      <c r="H79" s="8"/>
      <c r="I79" s="8">
        <f t="shared" si="36"/>
        <v>0</v>
      </c>
      <c r="K79" s="66" t="str">
        <f t="shared" si="31"/>
        <v>-</v>
      </c>
    </row>
    <row r="80" spans="1:11" ht="15.75" x14ac:dyDescent="0.25">
      <c r="A80" s="8"/>
      <c r="B80" s="9"/>
      <c r="C80" s="8"/>
      <c r="D80" s="8">
        <f t="shared" si="35"/>
        <v>0</v>
      </c>
      <c r="E80" s="8"/>
      <c r="G80" s="8"/>
      <c r="H80" s="8"/>
      <c r="I80" s="8">
        <f t="shared" si="36"/>
        <v>0</v>
      </c>
      <c r="K80" s="66" t="str">
        <f t="shared" si="31"/>
        <v>-</v>
      </c>
    </row>
    <row r="81" spans="1:11" ht="15.75" x14ac:dyDescent="0.25">
      <c r="A81" s="8"/>
      <c r="B81" s="9"/>
      <c r="C81" s="8"/>
      <c r="D81" s="8">
        <f t="shared" si="35"/>
        <v>0</v>
      </c>
      <c r="E81" s="8"/>
      <c r="G81" s="8"/>
      <c r="H81" s="8"/>
      <c r="I81" s="8">
        <f t="shared" si="36"/>
        <v>0</v>
      </c>
      <c r="K81" s="66" t="str">
        <f t="shared" si="31"/>
        <v>-</v>
      </c>
    </row>
    <row r="82" spans="1:11" x14ac:dyDescent="0.25">
      <c r="B82" s="32" t="s">
        <v>1</v>
      </c>
      <c r="C82" s="33"/>
      <c r="D82" s="34">
        <f>D69+D76</f>
        <v>0</v>
      </c>
      <c r="E82" s="3"/>
      <c r="G82" s="34">
        <f>G69+G76</f>
        <v>0</v>
      </c>
      <c r="H82" s="34">
        <f t="shared" ref="H82:I82" si="37">H69+H76</f>
        <v>0</v>
      </c>
      <c r="I82" s="34">
        <f t="shared" si="37"/>
        <v>0</v>
      </c>
      <c r="K82" s="435" t="str">
        <f t="shared" si="31"/>
        <v>-</v>
      </c>
    </row>
    <row r="83" spans="1:11" x14ac:dyDescent="0.25">
      <c r="A83" s="3"/>
      <c r="B83" s="4"/>
      <c r="C83" s="3"/>
      <c r="D83" s="3"/>
      <c r="E83" s="3"/>
    </row>
    <row r="84" spans="1:11" x14ac:dyDescent="0.25">
      <c r="A84" s="3"/>
      <c r="B84" s="4"/>
      <c r="C84" s="3"/>
      <c r="D84" s="3"/>
      <c r="E84" s="3"/>
    </row>
    <row r="85" spans="1:11" ht="18.75" x14ac:dyDescent="0.25">
      <c r="A85" s="28" t="s">
        <v>156</v>
      </c>
      <c r="B85" s="28"/>
      <c r="C85" s="28"/>
      <c r="D85" s="28"/>
      <c r="E85" s="28"/>
    </row>
    <row r="86" spans="1:11" ht="51" x14ac:dyDescent="0.25">
      <c r="A86" s="31" t="s">
        <v>10</v>
      </c>
      <c r="B86" s="29" t="s">
        <v>157</v>
      </c>
      <c r="C86" s="29" t="s">
        <v>164</v>
      </c>
      <c r="D86" s="29" t="s">
        <v>3</v>
      </c>
      <c r="E86" s="30" t="s">
        <v>163</v>
      </c>
      <c r="G86" s="29" t="s">
        <v>170</v>
      </c>
      <c r="H86" s="29" t="s">
        <v>171</v>
      </c>
      <c r="I86" s="29" t="s">
        <v>174</v>
      </c>
      <c r="K86" s="29" t="s">
        <v>173</v>
      </c>
    </row>
    <row r="87" spans="1:11" ht="15.75" x14ac:dyDescent="0.25">
      <c r="A87" s="8"/>
      <c r="B87" s="9"/>
      <c r="C87" s="8"/>
      <c r="D87" s="8">
        <f t="shared" ref="D87:D91" si="38">B87*C87</f>
        <v>0</v>
      </c>
      <c r="E87" s="8"/>
      <c r="G87" s="8"/>
      <c r="H87" s="8"/>
      <c r="I87" s="8">
        <f t="shared" ref="I87:I91" si="39">G87+H87</f>
        <v>0</v>
      </c>
      <c r="K87" s="66" t="str">
        <f t="shared" ref="K87:K92" si="40">IF(ISERROR(I87/D87-1),"-",I87/D87-1)</f>
        <v>-</v>
      </c>
    </row>
    <row r="88" spans="1:11" ht="15.75" x14ac:dyDescent="0.25">
      <c r="A88" s="8"/>
      <c r="B88" s="9"/>
      <c r="C88" s="8"/>
      <c r="D88" s="8">
        <f t="shared" si="38"/>
        <v>0</v>
      </c>
      <c r="E88" s="8"/>
      <c r="G88" s="8"/>
      <c r="H88" s="8"/>
      <c r="I88" s="8">
        <f t="shared" si="39"/>
        <v>0</v>
      </c>
      <c r="K88" s="66" t="str">
        <f t="shared" si="40"/>
        <v>-</v>
      </c>
    </row>
    <row r="89" spans="1:11" ht="15.75" x14ac:dyDescent="0.25">
      <c r="A89" s="8"/>
      <c r="B89" s="9"/>
      <c r="C89" s="8"/>
      <c r="D89" s="8">
        <f t="shared" si="38"/>
        <v>0</v>
      </c>
      <c r="E89" s="8"/>
      <c r="G89" s="8"/>
      <c r="H89" s="8"/>
      <c r="I89" s="8">
        <f t="shared" si="39"/>
        <v>0</v>
      </c>
      <c r="K89" s="66" t="str">
        <f t="shared" si="40"/>
        <v>-</v>
      </c>
    </row>
    <row r="90" spans="1:11" ht="15.75" x14ac:dyDescent="0.25">
      <c r="A90" s="8"/>
      <c r="B90" s="9"/>
      <c r="C90" s="8"/>
      <c r="D90" s="8">
        <f t="shared" si="38"/>
        <v>0</v>
      </c>
      <c r="E90" s="8"/>
      <c r="G90" s="8"/>
      <c r="H90" s="8"/>
      <c r="I90" s="8">
        <f t="shared" si="39"/>
        <v>0</v>
      </c>
      <c r="K90" s="66" t="str">
        <f t="shared" si="40"/>
        <v>-</v>
      </c>
    </row>
    <row r="91" spans="1:11" ht="15.75" x14ac:dyDescent="0.25">
      <c r="A91" s="8"/>
      <c r="B91" s="9"/>
      <c r="C91" s="8"/>
      <c r="D91" s="8">
        <f t="shared" si="38"/>
        <v>0</v>
      </c>
      <c r="E91" s="8"/>
      <c r="G91" s="8"/>
      <c r="H91" s="8"/>
      <c r="I91" s="8">
        <f t="shared" si="39"/>
        <v>0</v>
      </c>
      <c r="K91" s="66" t="str">
        <f t="shared" si="40"/>
        <v>-</v>
      </c>
    </row>
    <row r="92" spans="1:11" x14ac:dyDescent="0.25">
      <c r="B92" s="32" t="s">
        <v>1</v>
      </c>
      <c r="C92" s="33"/>
      <c r="D92" s="34">
        <f>SUM(D87:D91)</f>
        <v>0</v>
      </c>
      <c r="E92" s="3"/>
      <c r="G92" s="34">
        <f t="shared" ref="G92:I92" si="41">SUM(G87:G91)</f>
        <v>0</v>
      </c>
      <c r="H92" s="34">
        <f t="shared" si="41"/>
        <v>0</v>
      </c>
      <c r="I92" s="34">
        <f t="shared" si="41"/>
        <v>0</v>
      </c>
      <c r="K92" s="34" t="str">
        <f t="shared" si="40"/>
        <v>-</v>
      </c>
    </row>
  </sheetData>
  <mergeCells count="6">
    <mergeCell ref="A38:C38"/>
    <mergeCell ref="A44:C44"/>
    <mergeCell ref="C1:I1"/>
    <mergeCell ref="C2:I2"/>
    <mergeCell ref="A7:C7"/>
    <mergeCell ref="A13:C13"/>
  </mergeCells>
  <conditionalFormatting sqref="K87:K91">
    <cfRule type="cellIs" dxfId="25" priority="1" stopIfTrue="1" operator="greaterThan">
      <formula xml:space="preserve"> 0.1</formula>
    </cfRule>
    <cfRule type="cellIs" dxfId="24" priority="2" stopIfTrue="1" operator="lessThan">
      <formula>-0.1</formula>
    </cfRule>
  </conditionalFormatting>
  <conditionalFormatting sqref="K7:K32">
    <cfRule type="cellIs" dxfId="23" priority="20" stopIfTrue="1" operator="lessThan">
      <formula>-0.1</formula>
    </cfRule>
  </conditionalFormatting>
  <conditionalFormatting sqref="K7:K32">
    <cfRule type="cellIs" dxfId="22" priority="17" stopIfTrue="1" operator="greaterThan">
      <formula xml:space="preserve"> 0.1</formula>
    </cfRule>
    <cfRule type="cellIs" dxfId="21" priority="18" stopIfTrue="1" operator="lessThan">
      <formula>-0.1</formula>
    </cfRule>
  </conditionalFormatting>
  <conditionalFormatting sqref="K7:K32">
    <cfRule type="cellIs" dxfId="20" priority="19" stopIfTrue="1" operator="greaterThan">
      <formula xml:space="preserve"> 0.1</formula>
    </cfRule>
  </conditionalFormatting>
  <conditionalFormatting sqref="K38:K63">
    <cfRule type="cellIs" dxfId="19" priority="16" stopIfTrue="1" operator="lessThan">
      <formula>-0.1</formula>
    </cfRule>
  </conditionalFormatting>
  <conditionalFormatting sqref="K38:K63">
    <cfRule type="cellIs" dxfId="18" priority="13" stopIfTrue="1" operator="greaterThan">
      <formula xml:space="preserve"> 0.1</formula>
    </cfRule>
    <cfRule type="cellIs" dxfId="17" priority="14" stopIfTrue="1" operator="lessThan">
      <formula>-0.1</formula>
    </cfRule>
  </conditionalFormatting>
  <conditionalFormatting sqref="K38:K63">
    <cfRule type="cellIs" dxfId="16" priority="15" stopIfTrue="1" operator="greaterThan">
      <formula xml:space="preserve"> 0.1</formula>
    </cfRule>
  </conditionalFormatting>
  <conditionalFormatting sqref="K69:K75">
    <cfRule type="cellIs" dxfId="15" priority="12" stopIfTrue="1" operator="lessThan">
      <formula>-0.1</formula>
    </cfRule>
  </conditionalFormatting>
  <conditionalFormatting sqref="K69:K75">
    <cfRule type="cellIs" dxfId="14" priority="9" stopIfTrue="1" operator="greaterThan">
      <formula xml:space="preserve"> 0.1</formula>
    </cfRule>
    <cfRule type="cellIs" dxfId="13" priority="10" stopIfTrue="1" operator="lessThan">
      <formula>-0.1</formula>
    </cfRule>
  </conditionalFormatting>
  <conditionalFormatting sqref="K69:K75">
    <cfRule type="cellIs" dxfId="12" priority="11" stopIfTrue="1" operator="greaterThan">
      <formula xml:space="preserve"> 0.1</formula>
    </cfRule>
  </conditionalFormatting>
  <conditionalFormatting sqref="K76:K81">
    <cfRule type="cellIs" dxfId="11" priority="8" stopIfTrue="1" operator="lessThan">
      <formula>-0.1</formula>
    </cfRule>
  </conditionalFormatting>
  <conditionalFormatting sqref="K76:K81">
    <cfRule type="cellIs" dxfId="10" priority="5" stopIfTrue="1" operator="greaterThan">
      <formula xml:space="preserve"> 0.1</formula>
    </cfRule>
    <cfRule type="cellIs" dxfId="9" priority="6" stopIfTrue="1" operator="lessThan">
      <formula>-0.1</formula>
    </cfRule>
  </conditionalFormatting>
  <conditionalFormatting sqref="K76:K81">
    <cfRule type="cellIs" dxfId="8" priority="7" stopIfTrue="1" operator="greaterThan">
      <formula xml:space="preserve"> 0.1</formula>
    </cfRule>
  </conditionalFormatting>
  <conditionalFormatting sqref="K87:K91">
    <cfRule type="cellIs" dxfId="7" priority="4" stopIfTrue="1" operator="lessThan">
      <formula>-0.1</formula>
    </cfRule>
  </conditionalFormatting>
  <conditionalFormatting sqref="K87:K91">
    <cfRule type="cellIs" dxfId="6" priority="3" stopIfTrue="1" operator="greaterThan">
      <formula xml:space="preserve"> 0.1</formula>
    </cfRule>
  </conditionalFormatting>
  <pageMargins left="0.7" right="0.7" top="0.75" bottom="0.75" header="0.3" footer="0.3"/>
  <pageSetup paperSize="9" scale="65" orientation="portrait" verticalDpi="0" r:id="rId1"/>
  <rowBreaks count="1" manualBreakCount="1">
    <brk id="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Normal="100" workbookViewId="0">
      <selection activeCell="A17" sqref="A17"/>
    </sheetView>
  </sheetViews>
  <sheetFormatPr baseColWidth="10" defaultRowHeight="15" x14ac:dyDescent="0.25"/>
  <cols>
    <col min="1" max="1" width="34.28515625" customWidth="1"/>
    <col min="2" max="2" width="29.7109375" customWidth="1"/>
    <col min="3" max="3" width="27.140625" customWidth="1"/>
    <col min="4" max="4" width="23.140625" customWidth="1"/>
  </cols>
  <sheetData>
    <row r="1" spans="1:14" ht="15.75" x14ac:dyDescent="0.25">
      <c r="A1" s="290" t="s">
        <v>126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75" thickBot="1" x14ac:dyDescent="0.3"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90" x14ac:dyDescent="0.25">
      <c r="A3" s="291" t="s">
        <v>127</v>
      </c>
      <c r="B3" s="347" t="s">
        <v>128</v>
      </c>
      <c r="C3" s="292" t="s">
        <v>129</v>
      </c>
      <c r="D3" s="293" t="s">
        <v>130</v>
      </c>
      <c r="E3" s="312"/>
      <c r="F3" s="3"/>
      <c r="G3" s="3"/>
      <c r="H3" s="3"/>
      <c r="I3" s="312"/>
      <c r="J3" s="312"/>
      <c r="K3" s="312"/>
      <c r="L3" s="312"/>
      <c r="M3" s="312"/>
      <c r="N3" s="312"/>
    </row>
    <row r="4" spans="1:14" ht="30.75" customHeight="1" x14ac:dyDescent="0.25">
      <c r="A4" s="294" t="s">
        <v>131</v>
      </c>
      <c r="C4" s="295"/>
      <c r="D4" s="296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5.75" x14ac:dyDescent="0.25">
      <c r="A5" s="297" t="s">
        <v>132</v>
      </c>
      <c r="B5" s="348"/>
      <c r="C5" s="299"/>
      <c r="D5" s="66" t="str">
        <f>IF(ISERROR(C5/B5-1),"-",C5/B5-1)</f>
        <v>-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5.75" x14ac:dyDescent="0.25">
      <c r="A6" s="300" t="s">
        <v>133</v>
      </c>
      <c r="B6" s="298"/>
      <c r="C6" s="299"/>
      <c r="D6" s="66" t="str">
        <f t="shared" ref="D6:D14" si="0">IF(ISERROR(C6/B6-1),"-",C6/B6-1)</f>
        <v>-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.75" x14ac:dyDescent="0.25">
      <c r="A7" s="300" t="s">
        <v>134</v>
      </c>
      <c r="B7" s="298"/>
      <c r="C7" s="299"/>
      <c r="D7" s="66" t="str">
        <f t="shared" si="0"/>
        <v>-</v>
      </c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x14ac:dyDescent="0.25">
      <c r="A8" s="300" t="s">
        <v>135</v>
      </c>
      <c r="B8" s="298"/>
      <c r="C8" s="299"/>
      <c r="D8" s="66" t="str">
        <f t="shared" si="0"/>
        <v>-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15.75" x14ac:dyDescent="0.25">
      <c r="A9" s="300" t="s">
        <v>136</v>
      </c>
      <c r="B9" s="298"/>
      <c r="C9" s="299"/>
      <c r="D9" s="66" t="str">
        <f t="shared" si="0"/>
        <v>-</v>
      </c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ht="15.75" x14ac:dyDescent="0.25">
      <c r="A10" s="300" t="s">
        <v>84</v>
      </c>
      <c r="B10" s="298"/>
      <c r="C10" s="299"/>
      <c r="D10" s="66" t="str">
        <f t="shared" si="0"/>
        <v>-</v>
      </c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15.75" x14ac:dyDescent="0.25">
      <c r="A11" s="300" t="s">
        <v>84</v>
      </c>
      <c r="B11" s="298"/>
      <c r="C11" s="299"/>
      <c r="D11" s="66" t="str">
        <f t="shared" si="0"/>
        <v>-</v>
      </c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5.75" x14ac:dyDescent="0.25">
      <c r="A12" s="300" t="s">
        <v>84</v>
      </c>
      <c r="B12" s="298"/>
      <c r="C12" s="299"/>
      <c r="D12" s="66" t="str">
        <f t="shared" si="0"/>
        <v>-</v>
      </c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5.75" x14ac:dyDescent="0.25">
      <c r="A13" s="300" t="s">
        <v>84</v>
      </c>
      <c r="B13" s="298"/>
      <c r="C13" s="299"/>
      <c r="D13" s="66" t="str">
        <f t="shared" si="0"/>
        <v>-</v>
      </c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5.75" x14ac:dyDescent="0.25">
      <c r="A14" s="300" t="s">
        <v>84</v>
      </c>
      <c r="B14" s="298"/>
      <c r="C14" s="299"/>
      <c r="D14" s="66" t="str">
        <f t="shared" si="0"/>
        <v>-</v>
      </c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5.75" x14ac:dyDescent="0.25">
      <c r="A15" s="301" t="s">
        <v>137</v>
      </c>
      <c r="B15" s="302">
        <f>SUM(B5:B14)</f>
        <v>0</v>
      </c>
      <c r="C15" s="302">
        <f>SUM(C5:C14)</f>
        <v>0</v>
      </c>
      <c r="D15" s="90" t="str">
        <f t="shared" ref="D15:D19" si="1">IF(ISERROR(C15/B15-1),"-",C15/B15-1)</f>
        <v>-</v>
      </c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25.5" x14ac:dyDescent="0.25">
      <c r="A16" s="303" t="s">
        <v>138</v>
      </c>
      <c r="B16" s="304"/>
      <c r="C16" s="305"/>
      <c r="D16" s="66" t="str">
        <f t="shared" si="1"/>
        <v>-</v>
      </c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ht="15.75" x14ac:dyDescent="0.25">
      <c r="A17" s="303" t="s">
        <v>139</v>
      </c>
      <c r="B17" s="304"/>
      <c r="C17" s="305"/>
      <c r="D17" s="66" t="str">
        <f t="shared" si="1"/>
        <v>-</v>
      </c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5.75" x14ac:dyDescent="0.25">
      <c r="A18" s="306" t="s">
        <v>140</v>
      </c>
      <c r="B18" s="304"/>
      <c r="C18" s="305"/>
      <c r="D18" s="66" t="str">
        <f t="shared" si="1"/>
        <v>-</v>
      </c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15.75" x14ac:dyDescent="0.25">
      <c r="A19" s="307" t="s">
        <v>141</v>
      </c>
      <c r="B19" s="308">
        <f>SUM(B15:B18)</f>
        <v>0</v>
      </c>
      <c r="C19" s="308">
        <f>SUM(C15:C18)</f>
        <v>0</v>
      </c>
      <c r="D19" s="309" t="str">
        <f t="shared" si="1"/>
        <v>-</v>
      </c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5">
      <c r="A20" s="310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5"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ht="15.95" customHeight="1" x14ac:dyDescent="0.25">
      <c r="D22" s="327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5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</sheetData>
  <conditionalFormatting sqref="D4">
    <cfRule type="cellIs" dxfId="5" priority="1" stopIfTrue="1" operator="between">
      <formula>0.2</formula>
      <formula>1</formula>
    </cfRule>
    <cfRule type="cellIs" dxfId="4" priority="2" stopIfTrue="1" operator="between">
      <formula>-1</formula>
      <formula>-0.2</formula>
    </cfRule>
    <cfRule type="cellIs" dxfId="3" priority="3" stopIfTrue="1" operator="greaterThan">
      <formula xml:space="preserve"> 0.1</formula>
    </cfRule>
    <cfRule type="cellIs" dxfId="2" priority="4" stopIfTrue="1" operator="lessThan">
      <formula>-0.1</formula>
    </cfRule>
  </conditionalFormatting>
  <conditionalFormatting sqref="D4:D19">
    <cfRule type="cellIs" dxfId="1" priority="5" stopIfTrue="1" operator="greaterThan">
      <formula xml:space="preserve"> 0.1</formula>
    </cfRule>
    <cfRule type="cellIs" dxfId="0" priority="6" stopIfTrue="1" operator="lessThan">
      <formula>-0.1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zoomScaleNormal="100" workbookViewId="0">
      <selection activeCell="B49" sqref="B49"/>
    </sheetView>
  </sheetViews>
  <sheetFormatPr baseColWidth="10" defaultRowHeight="15" x14ac:dyDescent="0.25"/>
  <cols>
    <col min="1" max="1" width="69.42578125" customWidth="1"/>
    <col min="2" max="2" width="20.140625" customWidth="1"/>
  </cols>
  <sheetData>
    <row r="1" spans="1:2" ht="90" x14ac:dyDescent="0.25">
      <c r="A1" s="311" t="s">
        <v>145</v>
      </c>
      <c r="B1" s="428" t="s">
        <v>146</v>
      </c>
    </row>
    <row r="2" spans="1:2" ht="15.75" x14ac:dyDescent="0.25">
      <c r="A2" s="427" t="s">
        <v>182</v>
      </c>
      <c r="B2" s="313"/>
    </row>
    <row r="3" spans="1:2" ht="15.75" x14ac:dyDescent="0.25">
      <c r="A3" s="349" t="s">
        <v>142</v>
      </c>
      <c r="B3" s="350"/>
    </row>
    <row r="4" spans="1:2" ht="15.75" x14ac:dyDescent="0.25">
      <c r="A4" s="300" t="s">
        <v>143</v>
      </c>
      <c r="B4" s="314"/>
    </row>
    <row r="5" spans="1:2" ht="15.75" x14ac:dyDescent="0.25">
      <c r="A5" s="443" t="s">
        <v>166</v>
      </c>
      <c r="B5" s="314"/>
    </row>
    <row r="6" spans="1:2" ht="15.75" x14ac:dyDescent="0.25">
      <c r="A6" s="443" t="s">
        <v>167</v>
      </c>
      <c r="B6" s="314"/>
    </row>
    <row r="7" spans="1:2" ht="15.75" x14ac:dyDescent="0.25">
      <c r="A7" s="443" t="s">
        <v>168</v>
      </c>
      <c r="B7" s="314"/>
    </row>
    <row r="8" spans="1:2" ht="15.75" x14ac:dyDescent="0.25">
      <c r="A8" s="300" t="s">
        <v>84</v>
      </c>
      <c r="B8" s="314"/>
    </row>
    <row r="9" spans="1:2" ht="15.75" x14ac:dyDescent="0.25">
      <c r="A9" s="300" t="s">
        <v>84</v>
      </c>
      <c r="B9" s="314"/>
    </row>
    <row r="10" spans="1:2" ht="15.75" x14ac:dyDescent="0.25">
      <c r="A10" s="315" t="s">
        <v>137</v>
      </c>
      <c r="B10" s="316">
        <f>SUM(B3:B9)</f>
        <v>0</v>
      </c>
    </row>
    <row r="11" spans="1:2" ht="15.75" x14ac:dyDescent="0.25">
      <c r="A11" s="303" t="s">
        <v>138</v>
      </c>
      <c r="B11" s="317"/>
    </row>
    <row r="12" spans="1:2" ht="15.75" x14ac:dyDescent="0.25">
      <c r="A12" s="320" t="s">
        <v>144</v>
      </c>
      <c r="B12" s="317"/>
    </row>
    <row r="13" spans="1:2" ht="15.75" x14ac:dyDescent="0.25">
      <c r="A13" s="303" t="s">
        <v>139</v>
      </c>
      <c r="B13" s="317"/>
    </row>
    <row r="14" spans="1:2" ht="15.75" x14ac:dyDescent="0.25">
      <c r="A14" s="306" t="s">
        <v>140</v>
      </c>
      <c r="B14" s="317"/>
    </row>
    <row r="15" spans="1:2" ht="15.75" x14ac:dyDescent="0.25">
      <c r="A15" s="318" t="s">
        <v>141</v>
      </c>
      <c r="B15" s="319">
        <f>+B10+B11+B13+B14</f>
        <v>0</v>
      </c>
    </row>
    <row r="16" spans="1:2" x14ac:dyDescent="0.25">
      <c r="A16" s="439"/>
    </row>
    <row r="17" spans="1:1" x14ac:dyDescent="0.25">
      <c r="A17" s="439"/>
    </row>
    <row r="18" spans="1:1" x14ac:dyDescent="0.25">
      <c r="A18" s="444" t="s">
        <v>165</v>
      </c>
    </row>
    <row r="19" spans="1:1" x14ac:dyDescent="0.25">
      <c r="A19" s="444" t="s">
        <v>169</v>
      </c>
    </row>
    <row r="20" spans="1:1" x14ac:dyDescent="0.25">
      <c r="A20" s="439"/>
    </row>
    <row r="21" spans="1:1" x14ac:dyDescent="0.25">
      <c r="A21" s="439"/>
    </row>
    <row r="22" spans="1:1" x14ac:dyDescent="0.25">
      <c r="A22" s="439"/>
    </row>
  </sheetData>
  <pageMargins left="0.7" right="0.7" top="0.75" bottom="0.75" header="0.3" footer="0.3"/>
  <pageSetup paperSize="9" scale="6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Dépenses</vt:lpstr>
      <vt:lpstr>Ressources</vt:lpstr>
      <vt:lpstr>Valorisations</vt:lpstr>
      <vt:lpstr>Répartition RH</vt:lpstr>
      <vt:lpstr>Répartition Pays</vt:lpstr>
      <vt:lpstr>Répartition Objectifs</vt:lpstr>
      <vt:lpstr>Dépenses!Zone_d_impression</vt:lpstr>
      <vt:lpstr>'Répartition Objectifs'!Zone_d_impression</vt:lpstr>
      <vt:lpstr>'Répartition Pays'!Zone_d_impression</vt:lpstr>
      <vt:lpstr>'Répartition RH'!Zone_d_impression</vt:lpstr>
      <vt:lpstr>Ressources!Zone_d_impression</vt:lpstr>
      <vt:lpstr>Valorisations!Zone_d_impression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BLUM Sylvie</cp:lastModifiedBy>
  <cp:lastPrinted>2022-09-15T11:19:08Z</cp:lastPrinted>
  <dcterms:created xsi:type="dcterms:W3CDTF">2022-02-07T09:07:39Z</dcterms:created>
  <dcterms:modified xsi:type="dcterms:W3CDTF">2025-05-06T14:21:04Z</dcterms:modified>
</cp:coreProperties>
</file>